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\Documents\Pilot Convention\"/>
    </mc:Choice>
  </mc:AlternateContent>
  <bookViews>
    <workbookView xWindow="0" yWindow="0" windowWidth="19200" windowHeight="11595"/>
  </bookViews>
  <sheets>
    <sheet name="Proposed budget w 3 FCs" sheetId="3" r:id="rId1"/>
    <sheet name="Proposed budget w 2 FCs" sheetId="4" r:id="rId2"/>
    <sheet name="Sheet1" sheetId="2" r:id="rId3"/>
  </sheets>
  <definedNames>
    <definedName name="_xlnm.Print_Titles" localSheetId="1">'Proposed budget w 2 FCs'!$A:$H,'Proposed budget w 2 FCs'!$1:$5</definedName>
    <definedName name="_xlnm.Print_Titles" localSheetId="0">'Proposed budget w 3 FCs'!$A:$H,'Proposed budget w 3 FCs'!$1:$5</definedName>
    <definedName name="QB_COLUMN_59200" localSheetId="1" hidden="1">'Proposed budget w 2 FCs'!#REF!</definedName>
    <definedName name="QB_COLUMN_59200" localSheetId="0" hidden="1">'Proposed budget w 3 FCs'!#REF!</definedName>
    <definedName name="QB_COLUMN_63620" localSheetId="1" hidden="1">'Proposed budget w 2 FCs'!#REF!</definedName>
    <definedName name="QB_COLUMN_63620" localSheetId="0" hidden="1">'Proposed budget w 3 FCs'!#REF!</definedName>
    <definedName name="QB_COLUMN_76210" localSheetId="1" hidden="1">'Proposed budget w 2 FCs'!#REF!</definedName>
    <definedName name="QB_COLUMN_76210" localSheetId="0" hidden="1">'Proposed budget w 3 FCs'!#REF!</definedName>
    <definedName name="QB_DATA_0" localSheetId="1" hidden="1">'Proposed budget w 2 FCs'!#REF!,'Proposed budget w 2 FCs'!$8:$8,'Proposed budget w 2 FCs'!$9:$9,'Proposed budget w 2 FCs'!#REF!,'Proposed budget w 2 FCs'!#REF!,'Proposed budget w 2 FCs'!#REF!,'Proposed budget w 2 FCs'!#REF!,'Proposed budget w 2 FCs'!#REF!,'Proposed budget w 2 FCs'!$12:$12,'Proposed budget w 2 FCs'!$14:$14,'Proposed budget w 2 FCs'!$15:$15,'Proposed budget w 2 FCs'!$18:$18,'Proposed budget w 2 FCs'!$19:$19,'Proposed budget w 2 FCs'!$22:$22,'Proposed budget w 2 FCs'!$23:$23,'Proposed budget w 2 FCs'!$24:$24</definedName>
    <definedName name="QB_DATA_0" localSheetId="0" hidden="1">'Proposed budget w 3 FCs'!#REF!,'Proposed budget w 3 FCs'!$8:$8,'Proposed budget w 3 FCs'!$9:$9,'Proposed budget w 3 FCs'!#REF!,'Proposed budget w 3 FCs'!#REF!,'Proposed budget w 3 FCs'!#REF!,'Proposed budget w 3 FCs'!#REF!,'Proposed budget w 3 FCs'!#REF!,'Proposed budget w 3 FCs'!$12:$12,'Proposed budget w 3 FCs'!$14:$14,'Proposed budget w 3 FCs'!$15:$15,'Proposed budget w 3 FCs'!$18:$18,'Proposed budget w 3 FCs'!$19:$19,'Proposed budget w 3 FCs'!$22:$22,'Proposed budget w 3 FCs'!$23:$23,'Proposed budget w 3 FCs'!$24:$24</definedName>
    <definedName name="QB_DATA_1" localSheetId="1" hidden="1">'Proposed budget w 2 FCs'!$25:$25,'Proposed budget w 2 FCs'!#REF!,'Proposed budget w 2 FCs'!#REF!,'Proposed budget w 2 FCs'!$28:$28,'Proposed budget w 2 FCs'!$29:$29,'Proposed budget w 2 FCs'!$35:$35,'Proposed budget w 2 FCs'!$36:$36,'Proposed budget w 2 FCs'!$37:$37,'Proposed budget w 2 FCs'!$38:$38,'Proposed budget w 2 FCs'!$39:$39,'Proposed budget w 2 FCs'!#REF!,'Proposed budget w 2 FCs'!#REF!,'Proposed budget w 2 FCs'!#REF!,'Proposed budget w 2 FCs'!#REF!,'Proposed budget w 2 FCs'!$41:$41,'Proposed budget w 2 FCs'!$43:$43</definedName>
    <definedName name="QB_DATA_1" localSheetId="0" hidden="1">'Proposed budget w 3 FCs'!$25:$25,'Proposed budget w 3 FCs'!#REF!,'Proposed budget w 3 FCs'!#REF!,'Proposed budget w 3 FCs'!$28:$28,'Proposed budget w 3 FCs'!$29:$29,'Proposed budget w 3 FCs'!$35:$35,'Proposed budget w 3 FCs'!$36:$36,'Proposed budget w 3 FCs'!$37:$37,'Proposed budget w 3 FCs'!$38:$38,'Proposed budget w 3 FCs'!$39:$39,'Proposed budget w 3 FCs'!#REF!,'Proposed budget w 3 FCs'!#REF!,'Proposed budget w 3 FCs'!#REF!,'Proposed budget w 3 FCs'!#REF!,'Proposed budget w 3 FCs'!$41:$41,'Proposed budget w 3 FCs'!$43:$43</definedName>
    <definedName name="QB_DATA_2" localSheetId="1" hidden="1">'Proposed budget w 2 FCs'!$44:$44,'Proposed budget w 2 FCs'!$45:$45,'Proposed budget w 2 FCs'!$46:$46,'Proposed budget w 2 FCs'!$48:$48,'Proposed budget w 2 FCs'!$51:$51,'Proposed budget w 2 FCs'!$52:$52,'Proposed budget w 2 FCs'!$53:$53,'Proposed budget w 2 FCs'!$54:$54,'Proposed budget w 2 FCs'!$55:$55,'Proposed budget w 2 FCs'!$58:$58,'Proposed budget w 2 FCs'!$59:$59,'Proposed budget w 2 FCs'!$60:$60,'Proposed budget w 2 FCs'!$61:$61,'Proposed budget w 2 FCs'!$62:$62,'Proposed budget w 2 FCs'!$63:$63,'Proposed budget w 2 FCs'!$66:$66</definedName>
    <definedName name="QB_DATA_2" localSheetId="0" hidden="1">'Proposed budget w 3 FCs'!$44:$44,'Proposed budget w 3 FCs'!$45:$45,'Proposed budget w 3 FCs'!$46:$46,'Proposed budget w 3 FCs'!$48:$48,'Proposed budget w 3 FCs'!$51:$51,'Proposed budget w 3 FCs'!$52:$52,'Proposed budget w 3 FCs'!$53:$53,'Proposed budget w 3 FCs'!$54:$54,'Proposed budget w 3 FCs'!$55:$55,'Proposed budget w 3 FCs'!$58:$58,'Proposed budget w 3 FCs'!$59:$59,'Proposed budget w 3 FCs'!$60:$60,'Proposed budget w 3 FCs'!$61:$61,'Proposed budget w 3 FCs'!$62:$62,'Proposed budget w 3 FCs'!$63:$63,'Proposed budget w 3 FCs'!$66:$66</definedName>
    <definedName name="QB_DATA_3" localSheetId="1" hidden="1">'Proposed budget w 2 FCs'!$67:$67,'Proposed budget w 2 FCs'!$68:$68,'Proposed budget w 2 FCs'!$103:$103,'Proposed budget w 2 FCs'!$104:$104,'Proposed budget w 2 FCs'!$72:$72,'Proposed budget w 2 FCs'!$73:$73,'Proposed budget w 2 FCs'!$74:$74,'Proposed budget w 2 FCs'!$75:$75,'Proposed budget w 2 FCs'!$76:$76,'Proposed budget w 2 FCs'!$77:$77,'Proposed budget w 2 FCs'!$78:$78,'Proposed budget w 2 FCs'!$79:$79,'Proposed budget w 2 FCs'!$80:$80,'Proposed budget w 2 FCs'!$81:$81,'Proposed budget w 2 FCs'!$82:$82,'Proposed budget w 2 FCs'!$85:$85</definedName>
    <definedName name="QB_DATA_3" localSheetId="0" hidden="1">'Proposed budget w 3 FCs'!$67:$67,'Proposed budget w 3 FCs'!$68:$68,'Proposed budget w 3 FCs'!$103:$103,'Proposed budget w 3 FCs'!$104:$104,'Proposed budget w 3 FCs'!$72:$72,'Proposed budget w 3 FCs'!$73:$73,'Proposed budget w 3 FCs'!$74:$74,'Proposed budget w 3 FCs'!$75:$75,'Proposed budget w 3 FCs'!$76:$76,'Proposed budget w 3 FCs'!$77:$77,'Proposed budget w 3 FCs'!$78:$78,'Proposed budget w 3 FCs'!$79:$79,'Proposed budget w 3 FCs'!$80:$80,'Proposed budget w 3 FCs'!$81:$81,'Proposed budget w 3 FCs'!$82:$82,'Proposed budget w 3 FCs'!$85:$85</definedName>
    <definedName name="QB_DATA_4" localSheetId="1" hidden="1">'Proposed budget w 2 FCs'!$86:$86,'Proposed budget w 2 FCs'!$87:$87,'Proposed budget w 2 FCs'!$88:$88,'Proposed budget w 2 FCs'!$89:$89,'Proposed budget w 2 FCs'!$90:$90,'Proposed budget w 2 FCs'!$91:$91,'Proposed budget w 2 FCs'!$92:$92,'Proposed budget w 2 FCs'!$93:$93,'Proposed budget w 2 FCs'!$94:$94,'Proposed budget w 2 FCs'!$95:$95,'Proposed budget w 2 FCs'!$96:$96,'Proposed budget w 2 FCs'!$97:$97,'Proposed budget w 2 FCs'!$98:$98,'Proposed budget w 2 FCs'!$99:$99,'Proposed budget w 2 FCs'!$100:$100,'Proposed budget w 2 FCs'!$110:$110</definedName>
    <definedName name="QB_DATA_4" localSheetId="0" hidden="1">'Proposed budget w 3 FCs'!$86:$86,'Proposed budget w 3 FCs'!$87:$87,'Proposed budget w 3 FCs'!$88:$88,'Proposed budget w 3 FCs'!$89:$89,'Proposed budget w 3 FCs'!$90:$90,'Proposed budget w 3 FCs'!$91:$91,'Proposed budget w 3 FCs'!$92:$92,'Proposed budget w 3 FCs'!$93:$93,'Proposed budget w 3 FCs'!$94:$94,'Proposed budget w 3 FCs'!$95:$95,'Proposed budget w 3 FCs'!$96:$96,'Proposed budget w 3 FCs'!$97:$97,'Proposed budget w 3 FCs'!$98:$98,'Proposed budget w 3 FCs'!$99:$99,'Proposed budget w 3 FCs'!$100:$100,'Proposed budget w 3 FCs'!$110:$110</definedName>
    <definedName name="QB_DATA_5" localSheetId="1" hidden="1">'Proposed budget w 2 FCs'!#REF!,'Proposed budget w 2 FCs'!#REF!</definedName>
    <definedName name="QB_DATA_5" localSheetId="0" hidden="1">'Proposed budget w 3 FCs'!#REF!,'Proposed budget w 3 FCs'!#REF!</definedName>
    <definedName name="QB_FORMULA_0" localSheetId="1" hidden="1">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</definedName>
    <definedName name="QB_FORMULA_0" localSheetId="0" hidden="1">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</definedName>
    <definedName name="QB_FORMULA_1" localSheetId="1" hidden="1">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</definedName>
    <definedName name="QB_FORMULA_1" localSheetId="0" hidden="1">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</definedName>
    <definedName name="QB_FORMULA_2" localSheetId="1" hidden="1">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</definedName>
    <definedName name="QB_FORMULA_2" localSheetId="0" hidden="1">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</definedName>
    <definedName name="QB_FORMULA_3" localSheetId="1" hidden="1">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</definedName>
    <definedName name="QB_FORMULA_3" localSheetId="0" hidden="1">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</definedName>
    <definedName name="QB_FORMULA_4" localSheetId="1" hidden="1">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</definedName>
    <definedName name="QB_FORMULA_4" localSheetId="0" hidden="1">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</definedName>
    <definedName name="QB_FORMULA_5" localSheetId="1" hidden="1">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</definedName>
    <definedName name="QB_FORMULA_5" localSheetId="0" hidden="1">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</definedName>
    <definedName name="QB_FORMULA_6" localSheetId="1" hidden="1">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</definedName>
    <definedName name="QB_FORMULA_6" localSheetId="0" hidden="1">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</definedName>
    <definedName name="QB_FORMULA_7" localSheetId="1" hidden="1">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</definedName>
    <definedName name="QB_FORMULA_7" localSheetId="0" hidden="1">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</definedName>
    <definedName name="QB_FORMULA_8" localSheetId="1" hidden="1">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</definedName>
    <definedName name="QB_FORMULA_8" localSheetId="0" hidden="1">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</definedName>
    <definedName name="QB_FORMULA_9" localSheetId="1" hidden="1">'Proposed budget w 2 FCs'!#REF!,'Proposed budget w 2 FCs'!#REF!,'Proposed budget w 2 FCs'!#REF!,'Proposed budget w 2 FCs'!#REF!,'Proposed budget w 2 FCs'!#REF!,'Proposed budget w 2 FCs'!#REF!,'Proposed budget w 2 FCs'!#REF!,'Proposed budget w 2 FCs'!#REF!,'Proposed budget w 2 FCs'!#REF!</definedName>
    <definedName name="QB_FORMULA_9" localSheetId="0" hidden="1">'Proposed budget w 3 FCs'!#REF!,'Proposed budget w 3 FCs'!#REF!,'Proposed budget w 3 FCs'!#REF!,'Proposed budget w 3 FCs'!#REF!,'Proposed budget w 3 FCs'!#REF!,'Proposed budget w 3 FCs'!#REF!,'Proposed budget w 3 FCs'!#REF!,'Proposed budget w 3 FCs'!#REF!,'Proposed budget w 3 FCs'!#REF!</definedName>
    <definedName name="QB_ROW_18301" localSheetId="1" hidden="1">'Proposed budget w 2 FCs'!$E$111</definedName>
    <definedName name="QB_ROW_18301" localSheetId="0" hidden="1">'Proposed budget w 3 FCs'!$E$111</definedName>
    <definedName name="QB_ROW_19011" localSheetId="1" hidden="1">'Proposed budget w 2 FCs'!$D$6</definedName>
    <definedName name="QB_ROW_19011" localSheetId="0" hidden="1">'Proposed budget w 3 FCs'!$D$6</definedName>
    <definedName name="QB_ROW_19311" localSheetId="1" hidden="1">'Proposed budget w 2 FCs'!$D$108</definedName>
    <definedName name="QB_ROW_19311" localSheetId="0" hidden="1">'Proposed budget w 3 FCs'!$D$108</definedName>
    <definedName name="QB_ROW_20031" localSheetId="1" hidden="1">'Proposed budget w 2 FCs'!#REF!</definedName>
    <definedName name="QB_ROW_20031" localSheetId="0" hidden="1">'Proposed budget w 3 FCs'!#REF!</definedName>
    <definedName name="QB_ROW_20331" localSheetId="1" hidden="1">'Proposed budget w 2 FCs'!#REF!</definedName>
    <definedName name="QB_ROW_20331" localSheetId="0" hidden="1">'Proposed budget w 3 FCs'!#REF!</definedName>
    <definedName name="QB_ROW_204040" localSheetId="1" hidden="1">'Proposed budget w 2 FCs'!$E$7</definedName>
    <definedName name="QB_ROW_204040" localSheetId="0" hidden="1">'Proposed budget w 3 FCs'!$E$7</definedName>
    <definedName name="QB_ROW_204340" localSheetId="1" hidden="1">'Proposed budget w 2 FCs'!$E$32</definedName>
    <definedName name="QB_ROW_204340" localSheetId="0" hidden="1">'Proposed budget w 3 FCs'!$E$32</definedName>
    <definedName name="QB_ROW_205250" localSheetId="1" hidden="1">'Proposed budget w 2 FCs'!$F$8</definedName>
    <definedName name="QB_ROW_205250" localSheetId="0" hidden="1">'Proposed budget w 3 FCs'!$F$8</definedName>
    <definedName name="QB_ROW_207050" localSheetId="1" hidden="1">'Proposed budget w 2 FCs'!#REF!</definedName>
    <definedName name="QB_ROW_207050" localSheetId="0" hidden="1">'Proposed budget w 3 FCs'!#REF!</definedName>
    <definedName name="QB_ROW_207350" localSheetId="1" hidden="1">'Proposed budget w 2 FCs'!#REF!</definedName>
    <definedName name="QB_ROW_207350" localSheetId="0" hidden="1">'Proposed budget w 3 FCs'!#REF!</definedName>
    <definedName name="QB_ROW_210250" localSheetId="1" hidden="1">'Proposed budget w 2 FCs'!#REF!</definedName>
    <definedName name="QB_ROW_210250" localSheetId="0" hidden="1">'Proposed budget w 3 FCs'!#REF!</definedName>
    <definedName name="QB_ROW_21031" localSheetId="1" hidden="1">'Proposed budget w 2 FCs'!$E$33</definedName>
    <definedName name="QB_ROW_21031" localSheetId="0" hidden="1">'Proposed budget w 3 FCs'!$E$33</definedName>
    <definedName name="QB_ROW_211050" localSheetId="1" hidden="1">'Proposed budget w 2 FCs'!$F$10</definedName>
    <definedName name="QB_ROW_211050" localSheetId="0" hidden="1">'Proposed budget w 3 FCs'!$F$10</definedName>
    <definedName name="QB_ROW_211350" localSheetId="1" hidden="1">'Proposed budget w 2 FCs'!$F$31</definedName>
    <definedName name="QB_ROW_211350" localSheetId="0" hidden="1">'Proposed budget w 3 FCs'!$F$31</definedName>
    <definedName name="QB_ROW_212270" localSheetId="1" hidden="1">'Proposed budget w 2 FCs'!$H$14</definedName>
    <definedName name="QB_ROW_212270" localSheetId="0" hidden="1">'Proposed budget w 3 FCs'!$H$14</definedName>
    <definedName name="QB_ROW_213270" localSheetId="1" hidden="1">'Proposed budget w 2 FCs'!$H$15</definedName>
    <definedName name="QB_ROW_213270" localSheetId="0" hidden="1">'Proposed budget w 3 FCs'!$H$15</definedName>
    <definedName name="QB_ROW_21331" localSheetId="1" hidden="1">'Proposed budget w 2 FCs'!$E$107</definedName>
    <definedName name="QB_ROW_21331" localSheetId="0" hidden="1">'Proposed budget w 3 FCs'!$E$107</definedName>
    <definedName name="QB_ROW_215270" localSheetId="1" hidden="1">'Proposed budget w 2 FCs'!$H$19</definedName>
    <definedName name="QB_ROW_215270" localSheetId="0" hidden="1">'Proposed budget w 3 FCs'!$H$19</definedName>
    <definedName name="QB_ROW_216040" localSheetId="1" hidden="1">'Proposed budget w 2 FCs'!$F$34</definedName>
    <definedName name="QB_ROW_216040" localSheetId="0" hidden="1">'Proposed budget w 3 FCs'!$F$34</definedName>
    <definedName name="QB_ROW_216340" localSheetId="1" hidden="1">'Proposed budget w 2 FCs'!$F$40</definedName>
    <definedName name="QB_ROW_216340" localSheetId="0" hidden="1">'Proposed budget w 3 FCs'!$F$40</definedName>
    <definedName name="QB_ROW_217250" localSheetId="1" hidden="1">'Proposed budget w 2 FCs'!$G$36</definedName>
    <definedName name="QB_ROW_217250" localSheetId="0" hidden="1">'Proposed budget w 3 FCs'!$G$36</definedName>
    <definedName name="QB_ROW_219250" localSheetId="1" hidden="1">'Proposed budget w 2 FCs'!$G$38</definedName>
    <definedName name="QB_ROW_219250" localSheetId="0" hidden="1">'Proposed budget w 3 FCs'!$G$38</definedName>
    <definedName name="QB_ROW_22011" localSheetId="1" hidden="1">'Proposed budget w 2 FCs'!#REF!</definedName>
    <definedName name="QB_ROW_22011" localSheetId="0" hidden="1">'Proposed budget w 3 FCs'!#REF!</definedName>
    <definedName name="QB_ROW_220250" localSheetId="1" hidden="1">'Proposed budget w 2 FCs'!$G$39</definedName>
    <definedName name="QB_ROW_220250" localSheetId="0" hidden="1">'Proposed budget w 3 FCs'!$G$39</definedName>
    <definedName name="QB_ROW_221050" localSheetId="1" hidden="1">'Proposed budget w 2 FCs'!$G$71</definedName>
    <definedName name="QB_ROW_221050" localSheetId="0" hidden="1">'Proposed budget w 3 FCs'!$G$71</definedName>
    <definedName name="QB_ROW_221350" localSheetId="1" hidden="1">'Proposed budget w 2 FCs'!$G$83</definedName>
    <definedName name="QB_ROW_221350" localSheetId="0" hidden="1">'Proposed budget w 3 FCs'!$G$83</definedName>
    <definedName name="QB_ROW_222260" localSheetId="1" hidden="1">'Proposed budget w 2 FCs'!$H$78</definedName>
    <definedName name="QB_ROW_222260" localSheetId="0" hidden="1">'Proposed budget w 3 FCs'!$H$78</definedName>
    <definedName name="QB_ROW_22311" localSheetId="1" hidden="1">'Proposed budget w 2 FCs'!#REF!</definedName>
    <definedName name="QB_ROW_22311" localSheetId="0" hidden="1">'Proposed budget w 3 FCs'!#REF!</definedName>
    <definedName name="QB_ROW_223260" localSheetId="1" hidden="1">'Proposed budget w 2 FCs'!$H$79</definedName>
    <definedName name="QB_ROW_223260" localSheetId="0" hidden="1">'Proposed budget w 3 FCs'!$H$79</definedName>
    <definedName name="QB_ROW_224260" localSheetId="1" hidden="1">'Proposed budget w 2 FCs'!$H$80</definedName>
    <definedName name="QB_ROW_224260" localSheetId="0" hidden="1">'Proposed budget w 3 FCs'!$H$80</definedName>
    <definedName name="QB_ROW_225260" localSheetId="1" hidden="1">'Proposed budget w 2 FCs'!$H$73</definedName>
    <definedName name="QB_ROW_225260" localSheetId="0" hidden="1">'Proposed budget w 3 FCs'!$H$73</definedName>
    <definedName name="QB_ROW_226260" localSheetId="1" hidden="1">'Proposed budget w 2 FCs'!$H$76</definedName>
    <definedName name="QB_ROW_226260" localSheetId="0" hidden="1">'Proposed budget w 3 FCs'!$H$76</definedName>
    <definedName name="QB_ROW_228260" localSheetId="1" hidden="1">'Proposed budget w 2 FCs'!$H$74</definedName>
    <definedName name="QB_ROW_228260" localSheetId="0" hidden="1">'Proposed budget w 3 FCs'!$H$74</definedName>
    <definedName name="QB_ROW_229350" localSheetId="1" hidden="1">'Proposed budget w 2 FCs'!$G$45</definedName>
    <definedName name="QB_ROW_229350" localSheetId="0" hidden="1">'Proposed budget w 3 FCs'!$G$45</definedName>
    <definedName name="QB_ROW_23021" localSheetId="1" hidden="1">'Proposed budget w 2 FCs'!$C$109</definedName>
    <definedName name="QB_ROW_23021" localSheetId="0" hidden="1">'Proposed budget w 3 FCs'!$C$109</definedName>
    <definedName name="QB_ROW_232250" localSheetId="1" hidden="1">'Proposed budget w 2 FCs'!$G$43</definedName>
    <definedName name="QB_ROW_232250" localSheetId="0" hidden="1">'Proposed budget w 3 FCs'!$G$43</definedName>
    <definedName name="QB_ROW_233040" localSheetId="1" hidden="1">'Proposed budget w 2 FCs'!$F$50</definedName>
    <definedName name="QB_ROW_233040" localSheetId="0" hidden="1">'Proposed budget w 3 FCs'!$F$50</definedName>
    <definedName name="QB_ROW_23321" localSheetId="1" hidden="1">'Proposed budget w 2 FCs'!#REF!</definedName>
    <definedName name="QB_ROW_23321" localSheetId="0" hidden="1">'Proposed budget w 3 FCs'!#REF!</definedName>
    <definedName name="QB_ROW_233340" localSheetId="1" hidden="1">'Proposed budget w 2 FCs'!$F$56</definedName>
    <definedName name="QB_ROW_233340" localSheetId="0" hidden="1">'Proposed budget w 3 FCs'!$F$56</definedName>
    <definedName name="QB_ROW_234250" localSheetId="1" hidden="1">'Proposed budget w 2 FCs'!$G$54</definedName>
    <definedName name="QB_ROW_234250" localSheetId="0" hidden="1">'Proposed budget w 3 FCs'!$G$54</definedName>
    <definedName name="QB_ROW_235250" localSheetId="1" hidden="1">'Proposed budget w 2 FCs'!$G$51</definedName>
    <definedName name="QB_ROW_235250" localSheetId="0" hidden="1">'Proposed budget w 3 FCs'!$G$51</definedName>
    <definedName name="QB_ROW_237250" localSheetId="1" hidden="1">'Proposed budget w 2 FCs'!$G$55</definedName>
    <definedName name="QB_ROW_237250" localSheetId="0" hidden="1">'Proposed budget w 3 FCs'!$G$55</definedName>
    <definedName name="QB_ROW_240040" localSheetId="1" hidden="1">'Proposed budget w 2 FCs'!#REF!</definedName>
    <definedName name="QB_ROW_240040" localSheetId="0" hidden="1">'Proposed budget w 3 FCs'!#REF!</definedName>
    <definedName name="QB_ROW_24021" localSheetId="1" hidden="1">'Proposed budget w 2 FCs'!#REF!</definedName>
    <definedName name="QB_ROW_24021" localSheetId="0" hidden="1">'Proposed budget w 3 FCs'!#REF!</definedName>
    <definedName name="QB_ROW_240340" localSheetId="1" hidden="1">'Proposed budget w 2 FCs'!#REF!</definedName>
    <definedName name="QB_ROW_240340" localSheetId="0" hidden="1">'Proposed budget w 3 FCs'!#REF!</definedName>
    <definedName name="QB_ROW_241250" localSheetId="1" hidden="1">'Proposed budget w 2 FCs'!#REF!</definedName>
    <definedName name="QB_ROW_241250" localSheetId="0" hidden="1">'Proposed budget w 3 FCs'!#REF!</definedName>
    <definedName name="QB_ROW_242250" localSheetId="1" hidden="1">'Proposed budget w 2 FCs'!#REF!</definedName>
    <definedName name="QB_ROW_242250" localSheetId="0" hidden="1">'Proposed budget w 3 FCs'!#REF!</definedName>
    <definedName name="QB_ROW_24321" localSheetId="1" hidden="1">'Proposed budget w 2 FCs'!#REF!</definedName>
    <definedName name="QB_ROW_24321" localSheetId="0" hidden="1">'Proposed budget w 3 FCs'!#REF!</definedName>
    <definedName name="QB_ROW_243250" localSheetId="1" hidden="1">'Proposed budget w 2 FCs'!#REF!</definedName>
    <definedName name="QB_ROW_243250" localSheetId="0" hidden="1">'Proposed budget w 3 FCs'!#REF!</definedName>
    <definedName name="QB_ROW_244050" localSheetId="1" hidden="1">'Proposed budget w 2 FCs'!$G$84</definedName>
    <definedName name="QB_ROW_244050" localSheetId="0" hidden="1">'Proposed budget w 3 FCs'!$G$84</definedName>
    <definedName name="QB_ROW_244350" localSheetId="1" hidden="1">'Proposed budget w 2 FCs'!$G$101</definedName>
    <definedName name="QB_ROW_244350" localSheetId="0" hidden="1">'Proposed budget w 3 FCs'!$G$101</definedName>
    <definedName name="QB_ROW_245260" localSheetId="1" hidden="1">'Proposed budget w 2 FCs'!$H$89</definedName>
    <definedName name="QB_ROW_245260" localSheetId="0" hidden="1">'Proposed budget w 3 FCs'!$H$89</definedName>
    <definedName name="QB_ROW_246260" localSheetId="1" hidden="1">'Proposed budget w 2 FCs'!$H$88</definedName>
    <definedName name="QB_ROW_246260" localSheetId="0" hidden="1">'Proposed budget w 3 FCs'!$H$88</definedName>
    <definedName name="QB_ROW_247260" localSheetId="1" hidden="1">'Proposed budget w 2 FCs'!$H$94</definedName>
    <definedName name="QB_ROW_247260" localSheetId="0" hidden="1">'Proposed budget w 3 FCs'!$H$94</definedName>
    <definedName name="QB_ROW_248260" localSheetId="1" hidden="1">'Proposed budget w 2 FCs'!$H$85</definedName>
    <definedName name="QB_ROW_248260" localSheetId="0" hidden="1">'Proposed budget w 3 FCs'!$H$85</definedName>
    <definedName name="QB_ROW_249260" localSheetId="1" hidden="1">'Proposed budget w 2 FCs'!$H$96</definedName>
    <definedName name="QB_ROW_249260" localSheetId="0" hidden="1">'Proposed budget w 3 FCs'!$H$96</definedName>
    <definedName name="QB_ROW_250260" localSheetId="1" hidden="1">'Proposed budget w 2 FCs'!$H$86</definedName>
    <definedName name="QB_ROW_250260" localSheetId="0" hidden="1">'Proposed budget w 3 FCs'!$H$86</definedName>
    <definedName name="QB_ROW_251260" localSheetId="1" hidden="1">'Proposed budget w 2 FCs'!$H$98</definedName>
    <definedName name="QB_ROW_251260" localSheetId="0" hidden="1">'Proposed budget w 3 FCs'!$H$98</definedName>
    <definedName name="QB_ROW_252260" localSheetId="1" hidden="1">'Proposed budget w 2 FCs'!$H$99</definedName>
    <definedName name="QB_ROW_252260" localSheetId="0" hidden="1">'Proposed budget w 3 FCs'!$H$99</definedName>
    <definedName name="QB_ROW_253260" localSheetId="1" hidden="1">'Proposed budget w 2 FCs'!$H$95</definedName>
    <definedName name="QB_ROW_253260" localSheetId="0" hidden="1">'Proposed budget w 3 FCs'!$H$95</definedName>
    <definedName name="QB_ROW_254260" localSheetId="1" hidden="1">'Proposed budget w 2 FCs'!$H$90</definedName>
    <definedName name="QB_ROW_254260" localSheetId="0" hidden="1">'Proposed budget w 3 FCs'!$H$90</definedName>
    <definedName name="QB_ROW_255260" localSheetId="1" hidden="1">'Proposed budget w 2 FCs'!$H$97</definedName>
    <definedName name="QB_ROW_255260" localSheetId="0" hidden="1">'Proposed budget w 3 FCs'!$H$97</definedName>
    <definedName name="QB_ROW_256260" localSheetId="1" hidden="1">'Proposed budget w 2 FCs'!$H$91</definedName>
    <definedName name="QB_ROW_256260" localSheetId="0" hidden="1">'Proposed budget w 3 FCs'!$H$91</definedName>
    <definedName name="QB_ROW_257040" localSheetId="1" hidden="1">'Proposed budget w 2 FCs'!$F$57</definedName>
    <definedName name="QB_ROW_257040" localSheetId="0" hidden="1">'Proposed budget w 3 FCs'!$F$57</definedName>
    <definedName name="QB_ROW_257340" localSheetId="1" hidden="1">'Proposed budget w 2 FCs'!$F$69</definedName>
    <definedName name="QB_ROW_257340" localSheetId="0" hidden="1">'Proposed budget w 3 FCs'!$F$69</definedName>
    <definedName name="QB_ROW_258250" localSheetId="1" hidden="1">'Proposed budget w 2 FCs'!$G$62</definedName>
    <definedName name="QB_ROW_258250" localSheetId="0" hidden="1">'Proposed budget w 3 FCs'!$G$62</definedName>
    <definedName name="QB_ROW_262250" localSheetId="1" hidden="1">'Proposed budget w 2 FCs'!$G$61</definedName>
    <definedName name="QB_ROW_262250" localSheetId="0" hidden="1">'Proposed budget w 3 FCs'!$G$61</definedName>
    <definedName name="QB_ROW_263250" localSheetId="1" hidden="1">'Proposed budget w 2 FCs'!$G$58</definedName>
    <definedName name="QB_ROW_263250" localSheetId="0" hidden="1">'Proposed budget w 3 FCs'!$G$58</definedName>
    <definedName name="QB_ROW_265250" localSheetId="1" hidden="1">'Proposed budget w 2 FCs'!$G$53</definedName>
    <definedName name="QB_ROW_265250" localSheetId="0" hidden="1">'Proposed budget w 3 FCs'!$G$53</definedName>
    <definedName name="QB_ROW_266250" localSheetId="1" hidden="1">'Proposed budget w 2 FCs'!$G$60</definedName>
    <definedName name="QB_ROW_266250" localSheetId="0" hidden="1">'Proposed budget w 3 FCs'!$G$60</definedName>
    <definedName name="QB_ROW_267250" localSheetId="1" hidden="1">'Proposed budget w 2 FCs'!$G$67</definedName>
    <definedName name="QB_ROW_267250" localSheetId="0" hidden="1">'Proposed budget w 3 FCs'!$G$67</definedName>
    <definedName name="QB_ROW_268260" localSheetId="1" hidden="1">'Proposed budget w 2 FCs'!$H$100</definedName>
    <definedName name="QB_ROW_268260" localSheetId="0" hidden="1">'Proposed budget w 3 FCs'!$H$100</definedName>
    <definedName name="QB_ROW_270250" localSheetId="1" hidden="1">'Proposed budget w 2 FCs'!$G$59</definedName>
    <definedName name="QB_ROW_270250" localSheetId="0" hidden="1">'Proposed budget w 3 FCs'!$G$59</definedName>
    <definedName name="QB_ROW_275260" localSheetId="1" hidden="1">'Proposed budget w 2 FCs'!#REF!</definedName>
    <definedName name="QB_ROW_275260" localSheetId="0" hidden="1">'Proposed budget w 3 FCs'!#REF!</definedName>
    <definedName name="QB_ROW_279270" localSheetId="1" hidden="1">'Proposed budget w 2 FCs'!$H$18</definedName>
    <definedName name="QB_ROW_279270" localSheetId="0" hidden="1">'Proposed budget w 3 FCs'!$H$18</definedName>
    <definedName name="QB_ROW_285260" localSheetId="1" hidden="1">'Proposed budget w 2 FCs'!$H$87</definedName>
    <definedName name="QB_ROW_285260" localSheetId="0" hidden="1">'Proposed budget w 3 FCs'!$H$87</definedName>
    <definedName name="QB_ROW_291230" localSheetId="1" hidden="1">'Proposed budget w 2 FCs'!$D$110</definedName>
    <definedName name="QB_ROW_291230" localSheetId="0" hidden="1">'Proposed budget w 3 FCs'!$D$110</definedName>
    <definedName name="QB_ROW_295250" localSheetId="1" hidden="1">'Proposed budget w 2 FCs'!$G$68</definedName>
    <definedName name="QB_ROW_295250" localSheetId="0" hidden="1">'Proposed budget w 3 FCs'!$G$68</definedName>
    <definedName name="QB_ROW_296050" localSheetId="1" hidden="1">'Proposed budget w 2 FCs'!#REF!</definedName>
    <definedName name="QB_ROW_296050" localSheetId="0" hidden="1">'Proposed budget w 3 FCs'!#REF!</definedName>
    <definedName name="QB_ROW_296350" localSheetId="1" hidden="1">'Proposed budget w 2 FCs'!#REF!</definedName>
    <definedName name="QB_ROW_296350" localSheetId="0" hidden="1">'Proposed budget w 3 FCs'!#REF!</definedName>
    <definedName name="QB_ROW_299260" localSheetId="1" hidden="1">'Proposed budget w 2 FCs'!#REF!</definedName>
    <definedName name="QB_ROW_299260" localSheetId="0" hidden="1">'Proposed budget w 3 FCs'!#REF!</definedName>
    <definedName name="QB_ROW_303040" localSheetId="1" hidden="1">'Proposed budget w 2 FCs'!$F$42</definedName>
    <definedName name="QB_ROW_303040" localSheetId="0" hidden="1">'Proposed budget w 3 FCs'!$F$42</definedName>
    <definedName name="QB_ROW_303340" localSheetId="1" hidden="1">'Proposed budget w 2 FCs'!$F$49</definedName>
    <definedName name="QB_ROW_303340" localSheetId="0" hidden="1">'Proposed budget w 3 FCs'!$F$49</definedName>
    <definedName name="QB_ROW_318360" localSheetId="1" hidden="1">'Proposed budget w 2 FCs'!$F$9</definedName>
    <definedName name="QB_ROW_318360" localSheetId="0" hidden="1">'Proposed budget w 3 FCs'!$F$9</definedName>
    <definedName name="QB_ROW_321260" localSheetId="1" hidden="1">'Proposed budget w 2 FCs'!$H$81</definedName>
    <definedName name="QB_ROW_321260" localSheetId="0" hidden="1">'Proposed budget w 3 FCs'!$H$81</definedName>
    <definedName name="QB_ROW_327270" localSheetId="1" hidden="1">'Proposed budget w 2 FCs'!#REF!</definedName>
    <definedName name="QB_ROW_327270" localSheetId="0" hidden="1">'Proposed budget w 3 FCs'!#REF!</definedName>
    <definedName name="QB_ROW_330270" localSheetId="1" hidden="1">'Proposed budget w 2 FCs'!$H$22</definedName>
    <definedName name="QB_ROW_330270" localSheetId="0" hidden="1">'Proposed budget w 3 FCs'!$H$22</definedName>
    <definedName name="QB_ROW_337060" localSheetId="1" hidden="1">'Proposed budget w 2 FCs'!$G$21</definedName>
    <definedName name="QB_ROW_337060" localSheetId="0" hidden="1">'Proposed budget w 3 FCs'!$G$21</definedName>
    <definedName name="QB_ROW_337360" localSheetId="1" hidden="1">'Proposed budget w 2 FCs'!$G$26</definedName>
    <definedName name="QB_ROW_337360" localSheetId="0" hidden="1">'Proposed budget w 3 FCs'!$G$26</definedName>
    <definedName name="QB_ROW_339260" localSheetId="1" hidden="1">'Proposed budget w 2 FCs'!$H$75</definedName>
    <definedName name="QB_ROW_339260" localSheetId="0" hidden="1">'Proposed budget w 3 FCs'!$H$75</definedName>
    <definedName name="QB_ROW_340260" localSheetId="1" hidden="1">'Proposed budget w 2 FCs'!$H$82</definedName>
    <definedName name="QB_ROW_340260" localSheetId="0" hidden="1">'Proposed budget w 3 FCs'!$H$82</definedName>
    <definedName name="QB_ROW_344250" localSheetId="1" hidden="1">'Proposed budget w 2 FCs'!#REF!</definedName>
    <definedName name="QB_ROW_344250" localSheetId="0" hidden="1">'Proposed budget w 3 FCs'!#REF!</definedName>
    <definedName name="QB_ROW_358260" localSheetId="1" hidden="1">'Proposed budget w 2 FCs'!$H$92</definedName>
    <definedName name="QB_ROW_358260" localSheetId="0" hidden="1">'Proposed budget w 3 FCs'!$H$92</definedName>
    <definedName name="QB_ROW_375270" localSheetId="1" hidden="1">'Proposed budget w 2 FCs'!#REF!</definedName>
    <definedName name="QB_ROW_375270" localSheetId="0" hidden="1">'Proposed budget w 3 FCs'!#REF!</definedName>
    <definedName name="QB_ROW_377250" localSheetId="1" hidden="1">'Proposed budget w 2 FCs'!$G$104</definedName>
    <definedName name="QB_ROW_377250" localSheetId="0" hidden="1">'Proposed budget w 3 FCs'!$G$104</definedName>
    <definedName name="QB_ROW_379250" localSheetId="1" hidden="1">'Proposed budget w 2 FCs'!$G$103</definedName>
    <definedName name="QB_ROW_379250" localSheetId="0" hidden="1">'Proposed budget w 3 FCs'!$G$103</definedName>
    <definedName name="QB_ROW_385240" localSheetId="1" hidden="1">'Proposed budget w 2 FCs'!#REF!</definedName>
    <definedName name="QB_ROW_385240" localSheetId="0" hidden="1">'Proposed budget w 3 FCs'!#REF!</definedName>
    <definedName name="QB_ROW_386270" localSheetId="1" hidden="1">'Proposed budget w 2 FCs'!$H$25</definedName>
    <definedName name="QB_ROW_386270" localSheetId="0" hidden="1">'Proposed budget w 3 FCs'!$H$25</definedName>
    <definedName name="QB_ROW_391270" localSheetId="1" hidden="1">'Proposed budget w 2 FCs'!$H$28</definedName>
    <definedName name="QB_ROW_391270" localSheetId="0" hidden="1">'Proposed budget w 3 FCs'!$H$28</definedName>
    <definedName name="QB_ROW_394050" localSheetId="1" hidden="1">'Proposed budget w 2 FCs'!#REF!</definedName>
    <definedName name="QB_ROW_394050" localSheetId="0" hidden="1">'Proposed budget w 3 FCs'!#REF!</definedName>
    <definedName name="QB_ROW_394350" localSheetId="1" hidden="1">'Proposed budget w 2 FCs'!#REF!</definedName>
    <definedName name="QB_ROW_394350" localSheetId="0" hidden="1">'Proposed budget w 3 FCs'!#REF!</definedName>
    <definedName name="QB_ROW_399250" localSheetId="1" hidden="1">'Proposed budget w 2 FCs'!$G$48</definedName>
    <definedName name="QB_ROW_399250" localSheetId="0" hidden="1">'Proposed budget w 3 FCs'!$G$48</definedName>
    <definedName name="QB_ROW_400250" localSheetId="1" hidden="1">'Proposed budget w 2 FCs'!$G$66</definedName>
    <definedName name="QB_ROW_400250" localSheetId="0" hidden="1">'Proposed budget w 3 FCs'!$G$66</definedName>
    <definedName name="QB_ROW_401260" localSheetId="1" hidden="1">'Proposed budget w 2 FCs'!#REF!</definedName>
    <definedName name="QB_ROW_401260" localSheetId="0" hidden="1">'Proposed budget w 3 FCs'!#REF!</definedName>
    <definedName name="QB_ROW_403250" localSheetId="1" hidden="1">'Proposed budget w 2 FCs'!$G$63</definedName>
    <definedName name="QB_ROW_403250" localSheetId="0" hidden="1">'Proposed budget w 3 FCs'!$G$63</definedName>
    <definedName name="QB_ROW_405360" localSheetId="1" hidden="1">'Proposed budget w 2 FCs'!#REF!</definedName>
    <definedName name="QB_ROW_405360" localSheetId="0" hidden="1">'Proposed budget w 3 FCs'!#REF!</definedName>
    <definedName name="QB_ROW_411250" localSheetId="1" hidden="1">'Proposed budget w 2 FCs'!$G$37</definedName>
    <definedName name="QB_ROW_411250" localSheetId="0" hidden="1">'Proposed budget w 3 FCs'!$G$37</definedName>
    <definedName name="QB_ROW_420260" localSheetId="1" hidden="1">'Proposed budget w 2 FCs'!$H$77</definedName>
    <definedName name="QB_ROW_420260" localSheetId="0" hidden="1">'Proposed budget w 3 FCs'!$H$77</definedName>
    <definedName name="QB_ROW_421250" localSheetId="1" hidden="1">'Proposed budget w 2 FCs'!$G$52</definedName>
    <definedName name="QB_ROW_421250" localSheetId="0" hidden="1">'Proposed budget w 3 FCs'!$G$52</definedName>
    <definedName name="QB_ROW_431270" localSheetId="1" hidden="1">'Proposed budget w 2 FCs'!$H$23</definedName>
    <definedName name="QB_ROW_431270" localSheetId="0" hidden="1">'Proposed budget w 3 FCs'!$H$23</definedName>
    <definedName name="QB_ROW_433270" localSheetId="1" hidden="1">'Proposed budget w 2 FCs'!$H$24</definedName>
    <definedName name="QB_ROW_433270" localSheetId="0" hidden="1">'Proposed budget w 3 FCs'!$H$24</definedName>
    <definedName name="QB_ROW_434270" localSheetId="1" hidden="1">'Proposed budget w 2 FCs'!$H$29</definedName>
    <definedName name="QB_ROW_434270" localSheetId="0" hidden="1">'Proposed budget w 3 FCs'!$H$29</definedName>
    <definedName name="QB_ROW_435260" localSheetId="1" hidden="1">'Proposed budget w 2 FCs'!$H$93</definedName>
    <definedName name="QB_ROW_435260" localSheetId="0" hidden="1">'Proposed budget w 3 FCs'!$H$93</definedName>
    <definedName name="QB_ROW_436060" localSheetId="1" hidden="1">'Proposed budget w 2 FCs'!$G$27</definedName>
    <definedName name="QB_ROW_436060" localSheetId="0" hidden="1">'Proposed budget w 3 FCs'!$G$27</definedName>
    <definedName name="QB_ROW_436360" localSheetId="1" hidden="1">'Proposed budget w 2 FCs'!$G$30</definedName>
    <definedName name="QB_ROW_436360" localSheetId="0" hidden="1">'Proposed budget w 3 FCs'!$G$30</definedName>
    <definedName name="QB_ROW_437050" localSheetId="1" hidden="1">'Proposed budget w 2 FCs'!#REF!</definedName>
    <definedName name="QB_ROW_437050" localSheetId="0" hidden="1">'Proposed budget w 3 FCs'!#REF!</definedName>
    <definedName name="QB_ROW_437350" localSheetId="1" hidden="1">'Proposed budget w 2 FCs'!#REF!</definedName>
    <definedName name="QB_ROW_437350" localSheetId="0" hidden="1">'Proposed budget w 3 FCs'!#REF!</definedName>
    <definedName name="QB_ROW_438060" localSheetId="1" hidden="1">'Proposed budget w 2 FCs'!$G$11</definedName>
    <definedName name="QB_ROW_438060" localSheetId="0" hidden="1">'Proposed budget w 3 FCs'!$G$11</definedName>
    <definedName name="QB_ROW_438360" localSheetId="1" hidden="1">'Proposed budget w 2 FCs'!$G$16</definedName>
    <definedName name="QB_ROW_438360" localSheetId="0" hidden="1">'Proposed budget w 3 FCs'!$G$16</definedName>
    <definedName name="QB_ROW_439060" localSheetId="1" hidden="1">'Proposed budget w 2 FCs'!$G$17</definedName>
    <definedName name="QB_ROW_439060" localSheetId="0" hidden="1">'Proposed budget w 3 FCs'!$G$17</definedName>
    <definedName name="QB_ROW_439360" localSheetId="1" hidden="1">'Proposed budget w 2 FCs'!$G$20</definedName>
    <definedName name="QB_ROW_439360" localSheetId="0" hidden="1">'Proposed budget w 3 FCs'!$G$20</definedName>
    <definedName name="QB_ROW_440040" localSheetId="1" hidden="1">'Proposed budget w 2 FCs'!$F$70</definedName>
    <definedName name="QB_ROW_440040" localSheetId="0" hidden="1">'Proposed budget w 3 FCs'!$F$70</definedName>
    <definedName name="QB_ROW_440340" localSheetId="1" hidden="1">'Proposed budget w 2 FCs'!$F$106</definedName>
    <definedName name="QB_ROW_440340" localSheetId="0" hidden="1">'Proposed budget w 3 FCs'!$F$106</definedName>
    <definedName name="QB_ROW_441040" localSheetId="1" hidden="1">'Proposed budget w 2 FCs'!$F$102</definedName>
    <definedName name="QB_ROW_441040" localSheetId="0" hidden="1">'Proposed budget w 3 FCs'!$F$102</definedName>
    <definedName name="QB_ROW_441340" localSheetId="1" hidden="1">'Proposed budget w 2 FCs'!$F$105</definedName>
    <definedName name="QB_ROW_441340" localSheetId="0" hidden="1">'Proposed budget w 3 FCs'!$F$105</definedName>
    <definedName name="QB_ROW_443250" localSheetId="1" hidden="1">'Proposed budget w 2 FCs'!$G$46</definedName>
    <definedName name="QB_ROW_443250" localSheetId="0" hidden="1">'Proposed budget w 3 FCs'!$G$46</definedName>
    <definedName name="QB_ROW_449240" localSheetId="1" hidden="1">'Proposed budget w 2 FCs'!#REF!</definedName>
    <definedName name="QB_ROW_449240" localSheetId="0" hidden="1">'Proposed budget w 3 FCs'!#REF!</definedName>
    <definedName name="QB_ROW_456030" localSheetId="1" hidden="1">'Proposed budget w 2 FCs'!#REF!</definedName>
    <definedName name="QB_ROW_456030" localSheetId="0" hidden="1">'Proposed budget w 3 FCs'!#REF!</definedName>
    <definedName name="QB_ROW_456330" localSheetId="1" hidden="1">'Proposed budget w 2 FCs'!#REF!</definedName>
    <definedName name="QB_ROW_456330" localSheetId="0" hidden="1">'Proposed budget w 3 FCs'!#REF!</definedName>
    <definedName name="QB_ROW_457260" localSheetId="1" hidden="1">'Proposed budget w 2 FCs'!$H$72</definedName>
    <definedName name="QB_ROW_457260" localSheetId="0" hidden="1">'Proposed budget w 3 FCs'!$H$72</definedName>
    <definedName name="QB_ROW_458270" localSheetId="1" hidden="1">'Proposed budget w 2 FCs'!$H$12</definedName>
    <definedName name="QB_ROW_458270" localSheetId="0" hidden="1">'Proposed budget w 3 FCs'!$H$12</definedName>
    <definedName name="QB_ROW_459260" localSheetId="1" hidden="1">'Proposed budget w 2 FCs'!#REF!</definedName>
    <definedName name="QB_ROW_459260" localSheetId="0" hidden="1">'Proposed budget w 3 FCs'!#REF!</definedName>
    <definedName name="QB_ROW_461250" localSheetId="1" hidden="1">'Proposed budget w 2 FCs'!$G$35</definedName>
    <definedName name="QB_ROW_461250" localSheetId="0" hidden="1">'Proposed budget w 3 FCs'!$G$35</definedName>
    <definedName name="QB_ROW_462040" localSheetId="1" hidden="1">'Proposed budget w 2 FCs'!#REF!</definedName>
    <definedName name="QB_ROW_462040" localSheetId="0" hidden="1">'Proposed budget w 3 FCs'!#REF!</definedName>
    <definedName name="QB_ROW_462340" localSheetId="1" hidden="1">'Proposed budget w 2 FCs'!#REF!</definedName>
    <definedName name="QB_ROW_462340" localSheetId="0" hidden="1">'Proposed budget w 3 FCs'!#REF!</definedName>
    <definedName name="QB_ROW_463250" localSheetId="1" hidden="1">'Proposed budget w 2 FCs'!$F$41</definedName>
    <definedName name="QB_ROW_463250" localSheetId="0" hidden="1">'Proposed budget w 3 FCs'!$F$41</definedName>
    <definedName name="QB_ROW_464250" localSheetId="1" hidden="1">'Proposed budget w 2 FCs'!$G$44</definedName>
    <definedName name="QB_ROW_464250" localSheetId="0" hidden="1">'Proposed budget w 3 FCs'!$G$44</definedName>
    <definedName name="QB_ROW_86321" localSheetId="1" hidden="1">'Proposed budget w 2 FCs'!#REF!</definedName>
    <definedName name="QB_ROW_86321" localSheetId="0" hidden="1">'Proposed budget w 3 FCs'!#REF!</definedName>
    <definedName name="QBCANSUPPORTUPDATE" localSheetId="1">TRUE</definedName>
    <definedName name="QBCANSUPPORTUPDATE" localSheetId="0">TRUE</definedName>
    <definedName name="QBCOMPANYFILENAME" localSheetId="1">"C:\Users\Doris\Desktop\Texas District Pilot International 20142015 Final.QBW"</definedName>
    <definedName name="QBCOMPANYFILENAME" localSheetId="0">"C:\Users\Doris\Desktop\Texas District Pilot International 20142015 Final.QBW"</definedName>
    <definedName name="QBENDDATE" localSheetId="1">20160630</definedName>
    <definedName name="QBENDDATE" localSheetId="0">20160630</definedName>
    <definedName name="QBHEADERSONSCREEN" localSheetId="1">FALSE</definedName>
    <definedName name="QBHEADERSONSCREEN" localSheetId="0">FALSE</definedName>
    <definedName name="QBMETADATASIZE" localSheetId="1">5809</definedName>
    <definedName name="QBMETADATASIZE" localSheetId="0">5809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0</definedName>
    <definedName name="QBREPORTCOMPANYID" localSheetId="1">"96c24b17d99c48799f06ed7ab3328830"</definedName>
    <definedName name="QBREPORTCOMPANYID" localSheetId="0">"96c24b17d99c48799f06ed7ab3328830"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TRUE</definedName>
    <definedName name="QBREPORTCOMPARECOL_BUDDIFF" localSheetId="0">TRUE</definedName>
    <definedName name="QBREPORTCOMPARECOL_BUDGET" localSheetId="1">TRUE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11</definedName>
    <definedName name="QBREPORTROWAXIS" localSheetId="0">11</definedName>
    <definedName name="QBREPORTSUBCOLAXIS" localSheetId="1">24</definedName>
    <definedName name="QBREPORTSUBCOLAXIS" localSheetId="0">24</definedName>
    <definedName name="QBREPORTTYPE" localSheetId="1">288</definedName>
    <definedName name="QBREPORTTYPE" localSheetId="0">288</definedName>
    <definedName name="QBROWHEADERS" localSheetId="1">8</definedName>
    <definedName name="QBROWHEADERS" localSheetId="0">8</definedName>
    <definedName name="QBSTARTDATE" localSheetId="1">20150701</definedName>
    <definedName name="QBSTARTDATE" localSheetId="0">20150701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3" l="1"/>
  <c r="J89" i="4"/>
  <c r="J46" i="4"/>
  <c r="J44" i="4"/>
  <c r="J43" i="4"/>
  <c r="J105" i="4"/>
  <c r="J87" i="4"/>
  <c r="J101" i="4" s="1"/>
  <c r="J77" i="4"/>
  <c r="J83" i="4" s="1"/>
  <c r="J69" i="4"/>
  <c r="J56" i="4"/>
  <c r="J45" i="4"/>
  <c r="J41" i="4"/>
  <c r="J36" i="4"/>
  <c r="J40" i="4" s="1"/>
  <c r="J35" i="4"/>
  <c r="J30" i="4"/>
  <c r="J26" i="4"/>
  <c r="J18" i="4"/>
  <c r="J20" i="4" s="1"/>
  <c r="J16" i="4"/>
  <c r="J31" i="4" s="1"/>
  <c r="J32" i="4" s="1"/>
  <c r="J15" i="4"/>
  <c r="J14" i="4"/>
  <c r="J13" i="4"/>
  <c r="J12" i="4"/>
  <c r="J8" i="4"/>
  <c r="J49" i="4" l="1"/>
  <c r="J106" i="4"/>
  <c r="J107" i="4" l="1"/>
  <c r="J108" i="4" s="1"/>
  <c r="J111" i="4" s="1"/>
  <c r="J13" i="3"/>
  <c r="J77" i="3"/>
  <c r="J83" i="3" s="1"/>
  <c r="J15" i="3"/>
  <c r="J14" i="3"/>
  <c r="J12" i="3"/>
  <c r="J44" i="3"/>
  <c r="J105" i="3"/>
  <c r="J87" i="3"/>
  <c r="J69" i="3"/>
  <c r="J56" i="3"/>
  <c r="J46" i="3"/>
  <c r="J45" i="3"/>
  <c r="J43" i="3"/>
  <c r="J41" i="3"/>
  <c r="J36" i="3"/>
  <c r="J35" i="3"/>
  <c r="J30" i="3"/>
  <c r="J26" i="3"/>
  <c r="J18" i="3"/>
  <c r="J20" i="3" s="1"/>
  <c r="J8" i="3"/>
  <c r="J49" i="3" l="1"/>
  <c r="J16" i="3"/>
  <c r="J31" i="3" s="1"/>
  <c r="J32" i="3" s="1"/>
  <c r="J101" i="3"/>
  <c r="J106" i="3" s="1"/>
  <c r="J40" i="3"/>
  <c r="J107" i="3" l="1"/>
  <c r="J108" i="3"/>
  <c r="J111" i="3" s="1"/>
</calcChain>
</file>

<file path=xl/sharedStrings.xml><?xml version="1.0" encoding="utf-8"?>
<sst xmlns="http://schemas.openxmlformats.org/spreadsheetml/2006/main" count="282" uniqueCount="140">
  <si>
    <t>Ordinary Income/Expense</t>
  </si>
  <si>
    <t>Revenue</t>
  </si>
  <si>
    <t>Annual Dues</t>
  </si>
  <si>
    <t>Fall Council Registration</t>
  </si>
  <si>
    <t>DAC Registration Comps</t>
  </si>
  <si>
    <t>Registration Fees-Full (D/C)</t>
  </si>
  <si>
    <t>Registration Fees-Late (D/C)</t>
  </si>
  <si>
    <t>Meals</t>
  </si>
  <si>
    <t>ECR Dinner</t>
  </si>
  <si>
    <t>Saturday Banquet-Extras</t>
  </si>
  <si>
    <t>Total Meals</t>
  </si>
  <si>
    <t>Market Place (D/C)</t>
  </si>
  <si>
    <t>Miscellaneous Income (D/C)</t>
  </si>
  <si>
    <t>Program Advertising (D/C)</t>
  </si>
  <si>
    <t>Speaker/Entertainment (D/C)</t>
  </si>
  <si>
    <t>Texas District Fundraising</t>
  </si>
  <si>
    <t>Silent Auction (D/C)</t>
  </si>
  <si>
    <t>Special Fundraiser (D/C)</t>
  </si>
  <si>
    <t>Total Texas District Fundraising</t>
  </si>
  <si>
    <t>Total Revenue</t>
  </si>
  <si>
    <t>Expense</t>
  </si>
  <si>
    <t>DAC Registrations</t>
  </si>
  <si>
    <t>District Officers</t>
  </si>
  <si>
    <t>PIFF Rep(Registration &amp; Hotel)</t>
  </si>
  <si>
    <t>Texas District Meeting</t>
  </si>
  <si>
    <t>Combined Fall Council Expenses</t>
  </si>
  <si>
    <t>DAC Fall Council Exps</t>
  </si>
  <si>
    <t>DAC Fall Council Regs</t>
  </si>
  <si>
    <t>Dist Coordinator &amp; Appointee Ex</t>
  </si>
  <si>
    <t>Fall Council Meals</t>
  </si>
  <si>
    <t>Supplies- Fall Councils</t>
  </si>
  <si>
    <t>Total Combined Fall Council Expenses</t>
  </si>
  <si>
    <t>District Special Committees</t>
  </si>
  <si>
    <t>Audit Committee</t>
  </si>
  <si>
    <t>Club Visits District Expense</t>
  </si>
  <si>
    <t>New Club Assistance</t>
  </si>
  <si>
    <t>Nominating Committee</t>
  </si>
  <si>
    <t>PIFF Representative</t>
  </si>
  <si>
    <t>Total District Special Committees</t>
  </si>
  <si>
    <t>Operating Expenses</t>
  </si>
  <si>
    <t>Misc Operating Expense</t>
  </si>
  <si>
    <t>Official Dist Representation</t>
  </si>
  <si>
    <t>Past Governor's Pin</t>
  </si>
  <si>
    <t>Postage &amp; Supplies - Operating</t>
  </si>
  <si>
    <t>Printing - Operating</t>
  </si>
  <si>
    <t>Software</t>
  </si>
  <si>
    <t>Website</t>
  </si>
  <si>
    <t>Total Operating Expenses</t>
  </si>
  <si>
    <t>Goals for Grants Donation</t>
  </si>
  <si>
    <t>TBI Camps Donation</t>
  </si>
  <si>
    <t>District Convention - Personnel</t>
  </si>
  <si>
    <t>Chaplain</t>
  </si>
  <si>
    <t>Committee Chair(s)</t>
  </si>
  <si>
    <t>Convention Chair &amp; Co-Chair</t>
  </si>
  <si>
    <t>Convention Planning</t>
  </si>
  <si>
    <t>Coordinators</t>
  </si>
  <si>
    <t>Parliamentarian</t>
  </si>
  <si>
    <t>PIFF  Representative</t>
  </si>
  <si>
    <t>Registration Chair</t>
  </si>
  <si>
    <t>TBI Camp Representative</t>
  </si>
  <si>
    <t>Total District Convention - Personnel</t>
  </si>
  <si>
    <t>District Convention(Other)</t>
  </si>
  <si>
    <t>Committee &amp; Award Ribbons</t>
  </si>
  <si>
    <t>Decorations</t>
  </si>
  <si>
    <t>ECR Expenses</t>
  </si>
  <si>
    <t>Food &amp; gratuities (D/C)</t>
  </si>
  <si>
    <t>Inspirational Program</t>
  </si>
  <si>
    <t>Misc Supplies &amp; expenses (D/C)</t>
  </si>
  <si>
    <t>Officer Awards</t>
  </si>
  <si>
    <t>Printing-Program</t>
  </si>
  <si>
    <t>Printing - Other (D/C)</t>
  </si>
  <si>
    <t>Reception</t>
  </si>
  <si>
    <t>Registration Materials</t>
  </si>
  <si>
    <t>Rooms not covered by Hotel</t>
  </si>
  <si>
    <t>Sound/AV/Room Set Up D/C</t>
  </si>
  <si>
    <t>Speakers &amp; Entertainment</t>
  </si>
  <si>
    <t>Supplies (D/C)</t>
  </si>
  <si>
    <t>Total District Convention(Other)</t>
  </si>
  <si>
    <t>Total Expense</t>
  </si>
  <si>
    <t>Net Ordinary Income</t>
  </si>
  <si>
    <t>Other Income</t>
  </si>
  <si>
    <t>Balance Forward</t>
  </si>
  <si>
    <t>Net Income</t>
  </si>
  <si>
    <t>District Registrations</t>
  </si>
  <si>
    <t>Total District Registrations</t>
  </si>
  <si>
    <t>District Exp - PI Convention</t>
  </si>
  <si>
    <t>Anchor Officers PI Dist Conv Regs</t>
  </si>
  <si>
    <t>Total District Exp - PI Convention</t>
  </si>
  <si>
    <t>(200 @ $30)</t>
  </si>
  <si>
    <t>Governors Expenses(not covered by PI</t>
  </si>
  <si>
    <t>(7 @ $400)</t>
  </si>
  <si>
    <t>(8 @ $250)</t>
  </si>
  <si>
    <t>Governor's Gifts</t>
  </si>
  <si>
    <t>Professional Fees (Tax Preparation)</t>
  </si>
  <si>
    <t>Treasurer's Bond (pd every 3 yrs)</t>
  </si>
  <si>
    <t>(2 @ $250)</t>
  </si>
  <si>
    <t>District Officers Expenses</t>
  </si>
  <si>
    <t>(7 @ $250)</t>
  </si>
  <si>
    <t>Budget 2017-2018</t>
  </si>
  <si>
    <t>(800 @ $20)</t>
  </si>
  <si>
    <t>with 3 FCs</t>
  </si>
  <si>
    <t>(40 @ $30)</t>
  </si>
  <si>
    <t>guess</t>
  </si>
  <si>
    <t>(6 @ $240)</t>
  </si>
  <si>
    <t>(6 @ $1300)</t>
  </si>
  <si>
    <t>(290 + 150 x 4 x 1/2 room)</t>
  </si>
  <si>
    <t>(7 @ $450)</t>
  </si>
  <si>
    <t>(200@ $15)</t>
  </si>
  <si>
    <t>Printing - Fall Council</t>
  </si>
  <si>
    <t>pd in Spring 2017</t>
  </si>
  <si>
    <t>Storage Facility for District Records</t>
  </si>
  <si>
    <t>(5 @ $250)</t>
  </si>
  <si>
    <t>District Convention Income</t>
  </si>
  <si>
    <t>Total District Convention Income</t>
  </si>
  <si>
    <t>District Convention Expenses</t>
  </si>
  <si>
    <t>District Convention Donations</t>
  </si>
  <si>
    <t>Total District Convention Donations</t>
  </si>
  <si>
    <t>Total District Convention Expenses</t>
  </si>
  <si>
    <t>(185 @ $30)</t>
  </si>
  <si>
    <t>(7 @30 x 3)</t>
  </si>
  <si>
    <t>(185@ $15)</t>
  </si>
  <si>
    <t>(7 @ $135)</t>
  </si>
  <si>
    <t>(165 @ $135)</t>
  </si>
  <si>
    <t>(3 @ $145)</t>
  </si>
  <si>
    <t>(4 @ $135)</t>
  </si>
  <si>
    <t>Anchor Officer Regs Comps</t>
  </si>
  <si>
    <t>Notes to the Budget:</t>
  </si>
  <si>
    <t xml:space="preserve">  With the following designations</t>
  </si>
  <si>
    <t>Convention Expense Contingency        $16000.00</t>
  </si>
  <si>
    <t>New Club Assistance Reserve                $1700.00</t>
  </si>
  <si>
    <t>Texas PI Leadership Support                  $5600.00</t>
  </si>
  <si>
    <t>Scholarship Reserve                                 $4432.00</t>
  </si>
  <si>
    <t>with 2 FCs</t>
  </si>
  <si>
    <t>(7 @30 x 2)</t>
  </si>
  <si>
    <t>2.  The district has a Certificate of Deposit with an approximate value of $27732.</t>
  </si>
  <si>
    <t>Sponsors &amp; Other Dist. Conv. Income</t>
  </si>
  <si>
    <t>Total Sponsors &amp; Other Dist. Conv. Income</t>
  </si>
  <si>
    <t>(180 @ $120)</t>
  </si>
  <si>
    <t>1.  It is estimated that there will be a blance forward on 7/1/17 of $$10605.</t>
  </si>
  <si>
    <t>1.  It is estimated that there will be a blance forward on 7/1/17 of $10305.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</si>
</sst>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4" fontId="0" fillId="0" borderId="0" xfId="0" applyNumberFormat="1"/>
    <xf numFmtId="49" fontId="0" fillId="0" borderId="0" xfId="0" applyNumberFormat="1"/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1" xfId="1" applyFont="1" applyBorder="1"/>
    <xf numFmtId="43" fontId="4" fillId="0" borderId="2" xfId="1" applyFont="1" applyBorder="1"/>
    <xf numFmtId="43" fontId="4" fillId="0" borderId="0" xfId="0" applyNumberFormat="1" applyFont="1"/>
    <xf numFmtId="49" fontId="1" fillId="2" borderId="0" xfId="0" applyNumberFormat="1" applyFont="1" applyFill="1"/>
    <xf numFmtId="49" fontId="4" fillId="0" borderId="0" xfId="0" applyNumberFormat="1" applyFont="1"/>
    <xf numFmtId="43" fontId="4" fillId="0" borderId="1" xfId="0" applyNumberFormat="1" applyFont="1" applyBorder="1"/>
    <xf numFmtId="165" fontId="0" fillId="0" borderId="0" xfId="0" applyNumberFormat="1"/>
    <xf numFmtId="49" fontId="4" fillId="0" borderId="0" xfId="0" applyNumberFormat="1" applyFont="1" applyAlignment="1">
      <alignment shrinkToFit="1"/>
    </xf>
    <xf numFmtId="43" fontId="4" fillId="0" borderId="0" xfId="1" applyFont="1" applyBorder="1"/>
    <xf numFmtId="43" fontId="4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114300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114300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114300</xdr:colOff>
          <xdr:row>4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114300</xdr:colOff>
          <xdr:row>4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4:R121"/>
  <sheetViews>
    <sheetView tabSelected="1" zoomScaleNormal="100" workbookViewId="0">
      <pane xSplit="8" ySplit="5" topLeftCell="I6" activePane="bottomRight" state="frozenSplit"/>
      <selection pane="topRight" activeCell="I1" sqref="I1"/>
      <selection pane="bottomLeft" activeCell="A3" sqref="A3"/>
      <selection pane="bottomRight" activeCell="J44" sqref="J44"/>
    </sheetView>
  </sheetViews>
  <sheetFormatPr defaultRowHeight="15.75" customHeight="1" x14ac:dyDescent="0.25"/>
  <cols>
    <col min="1" max="7" width="3" style="9" customWidth="1"/>
    <col min="8" max="8" width="29" style="9" customWidth="1"/>
    <col min="9" max="9" width="17.28515625" style="11" customWidth="1"/>
    <col min="10" max="10" width="14.28515625" customWidth="1"/>
  </cols>
  <sheetData>
    <row r="4" spans="1:10" ht="15.75" customHeight="1" x14ac:dyDescent="0.25">
      <c r="A4" s="1"/>
      <c r="B4" s="1"/>
      <c r="C4" s="1"/>
      <c r="D4" s="1"/>
      <c r="E4" s="1"/>
      <c r="F4" s="1"/>
      <c r="G4" s="1"/>
      <c r="H4" s="1"/>
      <c r="J4" s="12" t="s">
        <v>100</v>
      </c>
    </row>
    <row r="5" spans="1:10" s="8" customFormat="1" ht="15.75" customHeight="1" x14ac:dyDescent="0.25">
      <c r="A5" s="6"/>
      <c r="B5" s="6"/>
      <c r="C5" s="6"/>
      <c r="D5" s="6"/>
      <c r="E5" s="6"/>
      <c r="F5" s="6"/>
      <c r="G5" s="6"/>
      <c r="H5" s="6"/>
      <c r="I5" s="7"/>
      <c r="J5" s="12" t="s">
        <v>98</v>
      </c>
    </row>
    <row r="6" spans="1:10" ht="15.75" customHeight="1" x14ac:dyDescent="0.25">
      <c r="A6" s="1"/>
      <c r="D6" s="1" t="s">
        <v>0</v>
      </c>
      <c r="E6" s="1"/>
      <c r="F6" s="1"/>
      <c r="G6" s="1"/>
      <c r="H6" s="1"/>
    </row>
    <row r="7" spans="1:10" ht="15.75" customHeight="1" x14ac:dyDescent="0.25">
      <c r="A7" s="1"/>
      <c r="B7" s="1"/>
      <c r="C7" s="1"/>
      <c r="D7" s="1"/>
      <c r="E7" s="1" t="s">
        <v>1</v>
      </c>
      <c r="F7" s="1"/>
      <c r="G7" s="1"/>
      <c r="H7" s="1"/>
    </row>
    <row r="8" spans="1:10" ht="15.75" customHeight="1" thickBot="1" x14ac:dyDescent="0.3">
      <c r="A8" s="1"/>
      <c r="B8" s="1"/>
      <c r="C8" s="1"/>
      <c r="D8" s="1"/>
      <c r="E8" s="1"/>
      <c r="F8" s="1" t="s">
        <v>2</v>
      </c>
      <c r="G8" s="1"/>
      <c r="H8" s="1"/>
      <c r="I8" s="18" t="s">
        <v>99</v>
      </c>
      <c r="J8" s="3">
        <f>800*20</f>
        <v>16000</v>
      </c>
    </row>
    <row r="9" spans="1:10" ht="15.75" customHeight="1" thickBot="1" x14ac:dyDescent="0.3">
      <c r="A9" s="1"/>
      <c r="B9" s="1"/>
      <c r="C9" s="1"/>
      <c r="D9" s="1"/>
      <c r="E9" s="1"/>
      <c r="F9" s="1" t="s">
        <v>3</v>
      </c>
      <c r="H9" s="1"/>
      <c r="I9" s="18" t="s">
        <v>88</v>
      </c>
      <c r="J9" s="4">
        <v>6000</v>
      </c>
    </row>
    <row r="10" spans="1:10" ht="15.75" customHeight="1" x14ac:dyDescent="0.25">
      <c r="A10" s="1"/>
      <c r="B10" s="1"/>
      <c r="C10" s="1"/>
      <c r="D10" s="1"/>
      <c r="E10" s="1"/>
      <c r="F10" s="1" t="s">
        <v>112</v>
      </c>
      <c r="G10" s="1"/>
      <c r="H10" s="1"/>
      <c r="I10" s="18"/>
      <c r="J10" s="2"/>
    </row>
    <row r="11" spans="1:10" ht="15.75" customHeight="1" x14ac:dyDescent="0.25">
      <c r="A11" s="1"/>
      <c r="B11" s="1"/>
      <c r="C11" s="1"/>
      <c r="D11" s="1"/>
      <c r="E11" s="1"/>
      <c r="F11" s="1"/>
      <c r="G11" s="1" t="s">
        <v>83</v>
      </c>
      <c r="H11" s="1"/>
      <c r="I11" s="18"/>
      <c r="J11" s="2"/>
    </row>
    <row r="12" spans="1:10" ht="15.75" customHeight="1" x14ac:dyDescent="0.25">
      <c r="A12" s="1"/>
      <c r="B12" s="1"/>
      <c r="C12" s="1"/>
      <c r="D12" s="1"/>
      <c r="E12" s="1"/>
      <c r="F12" s="1"/>
      <c r="G12" s="1"/>
      <c r="H12" s="1" t="s">
        <v>4</v>
      </c>
      <c r="I12" s="18" t="s">
        <v>121</v>
      </c>
      <c r="J12" s="2">
        <f>7*135</f>
        <v>945</v>
      </c>
    </row>
    <row r="13" spans="1:10" ht="15.75" customHeight="1" x14ac:dyDescent="0.25">
      <c r="A13" s="1"/>
      <c r="B13" s="1"/>
      <c r="C13" s="1"/>
      <c r="D13" s="1"/>
      <c r="E13" s="1"/>
      <c r="F13" s="1"/>
      <c r="G13" s="1"/>
      <c r="H13" s="1" t="s">
        <v>125</v>
      </c>
      <c r="I13" s="18" t="s">
        <v>124</v>
      </c>
      <c r="J13" s="2">
        <f>4*135</f>
        <v>540</v>
      </c>
    </row>
    <row r="14" spans="1:10" ht="15.75" customHeight="1" x14ac:dyDescent="0.25">
      <c r="A14" s="1"/>
      <c r="B14" s="1"/>
      <c r="C14" s="1"/>
      <c r="D14" s="1"/>
      <c r="E14" s="1"/>
      <c r="F14" s="1"/>
      <c r="G14" s="1"/>
      <c r="H14" s="1" t="s">
        <v>5</v>
      </c>
      <c r="I14" s="18" t="s">
        <v>122</v>
      </c>
      <c r="J14" s="2">
        <f>165*135</f>
        <v>22275</v>
      </c>
    </row>
    <row r="15" spans="1:10" ht="15.75" customHeight="1" thickBot="1" x14ac:dyDescent="0.3">
      <c r="A15" s="1"/>
      <c r="B15" s="1"/>
      <c r="C15" s="1"/>
      <c r="D15" s="1"/>
      <c r="E15" s="1"/>
      <c r="F15" s="1"/>
      <c r="G15" s="1"/>
      <c r="H15" s="1" t="s">
        <v>6</v>
      </c>
      <c r="I15" s="18" t="s">
        <v>123</v>
      </c>
      <c r="J15" s="3">
        <f>3*145</f>
        <v>435</v>
      </c>
    </row>
    <row r="16" spans="1:10" ht="15.75" customHeight="1" thickBot="1" x14ac:dyDescent="0.3">
      <c r="A16" s="1"/>
      <c r="B16" s="1"/>
      <c r="C16" s="1"/>
      <c r="D16" s="1"/>
      <c r="E16" s="1"/>
      <c r="F16" s="1"/>
      <c r="G16" s="1" t="s">
        <v>84</v>
      </c>
      <c r="H16" s="1"/>
      <c r="I16" s="18"/>
      <c r="J16" s="4">
        <f>SUM(J12:J15)</f>
        <v>24195</v>
      </c>
    </row>
    <row r="17" spans="1:10" ht="15.75" customHeight="1" x14ac:dyDescent="0.25">
      <c r="A17" s="1"/>
      <c r="B17" s="1"/>
      <c r="C17" s="1"/>
      <c r="D17" s="1"/>
      <c r="E17" s="1"/>
      <c r="F17" s="1"/>
      <c r="G17" s="1" t="s">
        <v>7</v>
      </c>
      <c r="H17" s="1"/>
      <c r="I17" s="18"/>
      <c r="J17" s="2"/>
    </row>
    <row r="18" spans="1:10" ht="15.75" customHeight="1" x14ac:dyDescent="0.25">
      <c r="A18" s="1"/>
      <c r="B18" s="1"/>
      <c r="C18" s="1"/>
      <c r="D18" s="1"/>
      <c r="E18" s="1"/>
      <c r="F18" s="1"/>
      <c r="G18" s="1"/>
      <c r="H18" s="1" t="s">
        <v>8</v>
      </c>
      <c r="I18" s="18" t="s">
        <v>101</v>
      </c>
      <c r="J18" s="2">
        <f>40*30</f>
        <v>1200</v>
      </c>
    </row>
    <row r="19" spans="1:10" ht="15.75" customHeight="1" thickBot="1" x14ac:dyDescent="0.3">
      <c r="A19" s="1"/>
      <c r="B19" s="1"/>
      <c r="C19" s="1"/>
      <c r="D19" s="1"/>
      <c r="E19" s="1"/>
      <c r="F19" s="1"/>
      <c r="G19" s="1"/>
      <c r="H19" s="1" t="s">
        <v>9</v>
      </c>
      <c r="I19" s="18" t="s">
        <v>102</v>
      </c>
      <c r="J19" s="3">
        <v>800</v>
      </c>
    </row>
    <row r="20" spans="1:10" ht="15.75" customHeight="1" thickBot="1" x14ac:dyDescent="0.3">
      <c r="A20" s="1"/>
      <c r="B20" s="1"/>
      <c r="C20" s="1"/>
      <c r="D20" s="1"/>
      <c r="E20" s="1"/>
      <c r="F20" s="1"/>
      <c r="G20" s="1" t="s">
        <v>10</v>
      </c>
      <c r="H20" s="1"/>
      <c r="I20" s="18"/>
      <c r="J20" s="3">
        <f>SUM(J18:J19)</f>
        <v>2000</v>
      </c>
    </row>
    <row r="21" spans="1:10" ht="15.75" customHeight="1" x14ac:dyDescent="0.25">
      <c r="A21" s="1"/>
      <c r="B21" s="1"/>
      <c r="C21" s="1"/>
      <c r="D21" s="1"/>
      <c r="E21" s="1"/>
      <c r="F21" s="1"/>
      <c r="G21" s="1" t="s">
        <v>135</v>
      </c>
      <c r="H21" s="1"/>
      <c r="I21" s="18"/>
      <c r="J21" s="2"/>
    </row>
    <row r="22" spans="1:10" ht="15.75" customHeight="1" x14ac:dyDescent="0.25">
      <c r="A22" s="1"/>
      <c r="B22" s="1"/>
      <c r="C22" s="1"/>
      <c r="D22" s="1"/>
      <c r="E22" s="1"/>
      <c r="F22" s="1"/>
      <c r="G22" s="1"/>
      <c r="H22" s="1" t="s">
        <v>11</v>
      </c>
      <c r="I22" s="18"/>
      <c r="J22" s="2">
        <v>300</v>
      </c>
    </row>
    <row r="23" spans="1:10" ht="15.75" customHeight="1" x14ac:dyDescent="0.25">
      <c r="A23" s="1"/>
      <c r="B23" s="1"/>
      <c r="C23" s="1"/>
      <c r="D23" s="1"/>
      <c r="E23" s="1"/>
      <c r="F23" s="1"/>
      <c r="G23" s="1"/>
      <c r="H23" s="1" t="s">
        <v>12</v>
      </c>
      <c r="I23" s="18"/>
      <c r="J23" s="2">
        <v>250</v>
      </c>
    </row>
    <row r="24" spans="1:10" ht="15.75" customHeight="1" x14ac:dyDescent="0.25">
      <c r="A24" s="1"/>
      <c r="B24" s="1"/>
      <c r="C24" s="1"/>
      <c r="D24" s="1"/>
      <c r="E24" s="1"/>
      <c r="F24" s="1"/>
      <c r="G24" s="1"/>
      <c r="H24" s="1" t="s">
        <v>13</v>
      </c>
      <c r="I24" s="18"/>
      <c r="J24" s="2">
        <v>300</v>
      </c>
    </row>
    <row r="25" spans="1:10" ht="15.75" customHeight="1" thickBot="1" x14ac:dyDescent="0.3">
      <c r="A25" s="1"/>
      <c r="B25" s="1"/>
      <c r="C25" s="1"/>
      <c r="D25" s="1"/>
      <c r="E25" s="1"/>
      <c r="F25" s="1"/>
      <c r="G25" s="1"/>
      <c r="H25" s="1" t="s">
        <v>14</v>
      </c>
      <c r="I25" s="18"/>
      <c r="J25" s="3">
        <v>200</v>
      </c>
    </row>
    <row r="26" spans="1:10" ht="15.75" customHeight="1" thickBot="1" x14ac:dyDescent="0.3">
      <c r="A26" s="1"/>
      <c r="B26" s="1"/>
      <c r="C26" s="1"/>
      <c r="D26" s="1"/>
      <c r="E26" s="1"/>
      <c r="F26" s="1"/>
      <c r="G26" s="1" t="s">
        <v>136</v>
      </c>
      <c r="H26" s="1"/>
      <c r="I26" s="18"/>
      <c r="J26" s="3">
        <f>SUM(J22:J25)</f>
        <v>1050</v>
      </c>
    </row>
    <row r="27" spans="1:10" ht="15.75" customHeight="1" x14ac:dyDescent="0.25">
      <c r="A27" s="1"/>
      <c r="B27" s="1"/>
      <c r="C27" s="1"/>
      <c r="D27" s="1"/>
      <c r="E27" s="1"/>
      <c r="F27" s="1"/>
      <c r="G27" s="1" t="s">
        <v>15</v>
      </c>
      <c r="H27" s="1"/>
      <c r="I27" s="18"/>
      <c r="J27" s="2"/>
    </row>
    <row r="28" spans="1:10" ht="15.75" customHeight="1" x14ac:dyDescent="0.25">
      <c r="A28" s="1"/>
      <c r="B28" s="1"/>
      <c r="C28" s="1"/>
      <c r="D28" s="1"/>
      <c r="E28" s="1"/>
      <c r="F28" s="1"/>
      <c r="G28" s="1"/>
      <c r="H28" s="1" t="s">
        <v>16</v>
      </c>
      <c r="I28" s="18"/>
      <c r="J28" s="2">
        <v>1500</v>
      </c>
    </row>
    <row r="29" spans="1:10" ht="15.75" customHeight="1" thickBot="1" x14ac:dyDescent="0.3">
      <c r="A29" s="1"/>
      <c r="B29" s="1"/>
      <c r="C29" s="1"/>
      <c r="D29" s="1"/>
      <c r="E29" s="1"/>
      <c r="F29" s="1"/>
      <c r="G29" s="1"/>
      <c r="H29" s="1" t="s">
        <v>17</v>
      </c>
      <c r="I29" s="18"/>
      <c r="J29" s="3">
        <v>1500</v>
      </c>
    </row>
    <row r="30" spans="1:10" ht="15.75" customHeight="1" thickBot="1" x14ac:dyDescent="0.3">
      <c r="A30" s="1"/>
      <c r="B30" s="1"/>
      <c r="C30" s="1"/>
      <c r="D30" s="1"/>
      <c r="E30" s="1"/>
      <c r="F30" s="1"/>
      <c r="G30" s="1" t="s">
        <v>18</v>
      </c>
      <c r="H30" s="1"/>
      <c r="I30" s="18"/>
      <c r="J30" s="4">
        <f>SUM(J28:J29)</f>
        <v>3000</v>
      </c>
    </row>
    <row r="31" spans="1:10" ht="15.75" customHeight="1" thickBot="1" x14ac:dyDescent="0.3">
      <c r="A31" s="1"/>
      <c r="B31" s="1"/>
      <c r="C31" s="1"/>
      <c r="D31" s="1"/>
      <c r="E31" s="1"/>
      <c r="F31" s="1" t="s">
        <v>113</v>
      </c>
      <c r="G31" s="1"/>
      <c r="H31" s="1"/>
      <c r="I31" s="18"/>
      <c r="J31" s="15">
        <f>SUM(J16,J20,J26,J30)</f>
        <v>30245</v>
      </c>
    </row>
    <row r="32" spans="1:10" ht="15.75" customHeight="1" thickBot="1" x14ac:dyDescent="0.3">
      <c r="A32" s="1"/>
      <c r="B32" s="1"/>
      <c r="C32" s="1"/>
      <c r="D32" s="1"/>
      <c r="E32" s="1" t="s">
        <v>19</v>
      </c>
      <c r="F32" s="1"/>
      <c r="G32" s="1"/>
      <c r="H32" s="1"/>
      <c r="I32" s="18"/>
      <c r="J32" s="15">
        <f>J31+SUM(J8:J9)</f>
        <v>52245</v>
      </c>
    </row>
    <row r="33" spans="1:10" ht="15.75" customHeight="1" x14ac:dyDescent="0.25">
      <c r="A33" s="1"/>
      <c r="B33" s="1"/>
      <c r="C33" s="1"/>
      <c r="E33" s="1" t="s">
        <v>20</v>
      </c>
      <c r="F33" s="1"/>
      <c r="G33" s="1"/>
      <c r="H33" s="1"/>
      <c r="I33" s="18"/>
      <c r="J33" s="2"/>
    </row>
    <row r="34" spans="1:10" ht="15.75" customHeight="1" x14ac:dyDescent="0.25">
      <c r="A34" s="1"/>
      <c r="B34" s="1"/>
      <c r="C34" s="1"/>
      <c r="D34" s="1"/>
      <c r="F34" s="1" t="s">
        <v>85</v>
      </c>
      <c r="G34" s="1"/>
      <c r="H34" s="1"/>
      <c r="I34" s="18"/>
      <c r="J34" s="2"/>
    </row>
    <row r="35" spans="1:10" ht="15.75" customHeight="1" x14ac:dyDescent="0.25">
      <c r="A35" s="1"/>
      <c r="B35" s="1"/>
      <c r="C35" s="1"/>
      <c r="D35" s="1"/>
      <c r="E35" s="1"/>
      <c r="G35" s="1" t="s">
        <v>21</v>
      </c>
      <c r="H35" s="1"/>
      <c r="I35" s="18" t="s">
        <v>103</v>
      </c>
      <c r="J35" s="2">
        <f>6*240</f>
        <v>1440</v>
      </c>
    </row>
    <row r="36" spans="1:10" ht="15.75" customHeight="1" x14ac:dyDescent="0.25">
      <c r="A36" s="1"/>
      <c r="B36" s="1"/>
      <c r="C36" s="1"/>
      <c r="D36" s="1"/>
      <c r="E36" s="1"/>
      <c r="G36" s="1" t="s">
        <v>22</v>
      </c>
      <c r="H36" s="1"/>
      <c r="I36" s="18" t="s">
        <v>104</v>
      </c>
      <c r="J36" s="2">
        <f>6*1300</f>
        <v>7800</v>
      </c>
    </row>
    <row r="37" spans="1:10" ht="15.75" customHeight="1" x14ac:dyDescent="0.25">
      <c r="A37" s="1"/>
      <c r="B37" s="1"/>
      <c r="C37" s="1"/>
      <c r="D37" s="1"/>
      <c r="E37" s="1"/>
      <c r="G37" s="1" t="s">
        <v>89</v>
      </c>
      <c r="H37" s="1"/>
      <c r="I37" s="18"/>
      <c r="J37" s="2">
        <v>500</v>
      </c>
    </row>
    <row r="38" spans="1:10" ht="15.75" customHeight="1" x14ac:dyDescent="0.25">
      <c r="A38" s="1"/>
      <c r="B38" s="1"/>
      <c r="C38" s="1"/>
      <c r="D38" s="1"/>
      <c r="E38" s="1"/>
      <c r="G38" s="1" t="s">
        <v>23</v>
      </c>
      <c r="H38" s="1"/>
      <c r="I38" s="21" t="s">
        <v>105</v>
      </c>
      <c r="J38" s="2">
        <v>600</v>
      </c>
    </row>
    <row r="39" spans="1:10" ht="15.75" customHeight="1" thickBot="1" x14ac:dyDescent="0.3">
      <c r="A39" s="1"/>
      <c r="B39" s="1"/>
      <c r="C39" s="1"/>
      <c r="D39" s="1"/>
      <c r="E39" s="1"/>
      <c r="G39" s="1" t="s">
        <v>24</v>
      </c>
      <c r="H39" s="1"/>
      <c r="I39" s="18"/>
      <c r="J39" s="3">
        <v>200</v>
      </c>
    </row>
    <row r="40" spans="1:10" ht="15.75" customHeight="1" thickBot="1" x14ac:dyDescent="0.3">
      <c r="A40" s="1"/>
      <c r="B40" s="1"/>
      <c r="C40" s="1"/>
      <c r="D40" s="1"/>
      <c r="F40" s="1" t="s">
        <v>87</v>
      </c>
      <c r="G40" s="1"/>
      <c r="H40" s="1"/>
      <c r="I40" s="18"/>
      <c r="J40" s="4">
        <f>SUM(J35:J39)</f>
        <v>10540</v>
      </c>
    </row>
    <row r="41" spans="1:10" ht="15.75" customHeight="1" thickBot="1" x14ac:dyDescent="0.3">
      <c r="A41" s="1"/>
      <c r="B41" s="1"/>
      <c r="C41" s="1"/>
      <c r="D41" s="1"/>
      <c r="F41" s="1" t="s">
        <v>86</v>
      </c>
      <c r="G41" s="1"/>
      <c r="H41" s="1"/>
      <c r="I41" s="18" t="s">
        <v>124</v>
      </c>
      <c r="J41" s="3">
        <f>4*130</f>
        <v>520</v>
      </c>
    </row>
    <row r="42" spans="1:10" ht="15.75" customHeight="1" x14ac:dyDescent="0.25">
      <c r="A42" s="1"/>
      <c r="B42" s="1"/>
      <c r="C42" s="1"/>
      <c r="D42" s="1"/>
      <c r="F42" s="1" t="s">
        <v>25</v>
      </c>
      <c r="G42" s="1"/>
      <c r="H42" s="1"/>
      <c r="I42" s="18"/>
      <c r="J42" s="2"/>
    </row>
    <row r="43" spans="1:10" ht="15.75" customHeight="1" x14ac:dyDescent="0.25">
      <c r="A43" s="1"/>
      <c r="B43" s="1"/>
      <c r="C43" s="1"/>
      <c r="D43" s="1"/>
      <c r="E43" s="1"/>
      <c r="G43" s="1" t="s">
        <v>26</v>
      </c>
      <c r="H43" s="1"/>
      <c r="I43" s="18" t="s">
        <v>106</v>
      </c>
      <c r="J43" s="2">
        <f>7*450</f>
        <v>3150</v>
      </c>
    </row>
    <row r="44" spans="1:10" ht="15.75" customHeight="1" x14ac:dyDescent="0.25">
      <c r="A44" s="1"/>
      <c r="B44" s="1"/>
      <c r="C44" s="1"/>
      <c r="D44" s="1"/>
      <c r="E44" s="1"/>
      <c r="G44" s="1" t="s">
        <v>27</v>
      </c>
      <c r="H44" s="1"/>
      <c r="I44" s="18" t="s">
        <v>119</v>
      </c>
      <c r="J44" s="2">
        <f>7*30*3</f>
        <v>630</v>
      </c>
    </row>
    <row r="45" spans="1:10" ht="15.75" customHeight="1" x14ac:dyDescent="0.25">
      <c r="A45" s="1"/>
      <c r="B45" s="1"/>
      <c r="C45" s="1"/>
      <c r="D45" s="1"/>
      <c r="E45" s="1"/>
      <c r="G45" s="1" t="s">
        <v>28</v>
      </c>
      <c r="H45" s="1"/>
      <c r="I45" s="18" t="s">
        <v>91</v>
      </c>
      <c r="J45" s="2">
        <f>8*250</f>
        <v>2000</v>
      </c>
    </row>
    <row r="46" spans="1:10" ht="15.75" customHeight="1" x14ac:dyDescent="0.25">
      <c r="A46" s="1"/>
      <c r="B46" s="1"/>
      <c r="C46" s="1"/>
      <c r="D46" s="1"/>
      <c r="E46" s="1"/>
      <c r="G46" s="1" t="s">
        <v>29</v>
      </c>
      <c r="H46" s="1"/>
      <c r="I46" s="18" t="s">
        <v>107</v>
      </c>
      <c r="J46" s="2">
        <f>200*15</f>
        <v>3000</v>
      </c>
    </row>
    <row r="47" spans="1:10" ht="15.75" customHeight="1" x14ac:dyDescent="0.25">
      <c r="A47" s="1"/>
      <c r="B47" s="1"/>
      <c r="C47" s="1"/>
      <c r="D47" s="1"/>
      <c r="E47" s="1"/>
      <c r="G47" s="1" t="s">
        <v>108</v>
      </c>
      <c r="H47" s="1"/>
      <c r="I47" s="18"/>
      <c r="J47" s="2">
        <v>125</v>
      </c>
    </row>
    <row r="48" spans="1:10" ht="15.75" customHeight="1" thickBot="1" x14ac:dyDescent="0.3">
      <c r="A48" s="1"/>
      <c r="B48" s="1"/>
      <c r="C48" s="1"/>
      <c r="D48" s="1"/>
      <c r="E48" s="1"/>
      <c r="G48" s="1" t="s">
        <v>30</v>
      </c>
      <c r="H48" s="1"/>
      <c r="I48" s="18"/>
      <c r="J48" s="3">
        <v>150</v>
      </c>
    </row>
    <row r="49" spans="1:10" ht="15.75" customHeight="1" thickBot="1" x14ac:dyDescent="0.3">
      <c r="A49" s="1"/>
      <c r="B49" s="1"/>
      <c r="C49" s="1"/>
      <c r="D49" s="1"/>
      <c r="F49" s="1" t="s">
        <v>31</v>
      </c>
      <c r="G49" s="1"/>
      <c r="H49" s="1"/>
      <c r="I49" s="18"/>
      <c r="J49" s="4">
        <f>SUM(J43:J48)</f>
        <v>9055</v>
      </c>
    </row>
    <row r="50" spans="1:10" ht="15.75" customHeight="1" x14ac:dyDescent="0.25">
      <c r="A50" s="1"/>
      <c r="B50" s="1"/>
      <c r="C50" s="1"/>
      <c r="D50" s="1"/>
      <c r="F50" s="1" t="s">
        <v>32</v>
      </c>
      <c r="G50" s="1"/>
      <c r="H50" s="1"/>
      <c r="I50" s="18"/>
      <c r="J50" s="2"/>
    </row>
    <row r="51" spans="1:10" ht="15.75" customHeight="1" x14ac:dyDescent="0.25">
      <c r="A51" s="1"/>
      <c r="B51" s="1"/>
      <c r="C51" s="1"/>
      <c r="D51" s="1"/>
      <c r="E51" s="1"/>
      <c r="G51" s="1" t="s">
        <v>33</v>
      </c>
      <c r="H51" s="1"/>
      <c r="I51" s="18"/>
      <c r="J51" s="2">
        <v>50</v>
      </c>
    </row>
    <row r="52" spans="1:10" ht="15.75" customHeight="1" x14ac:dyDescent="0.25">
      <c r="A52" s="1"/>
      <c r="B52" s="1"/>
      <c r="C52" s="1"/>
      <c r="D52" s="1"/>
      <c r="E52" s="1"/>
      <c r="G52" s="1" t="s">
        <v>34</v>
      </c>
      <c r="H52" s="1"/>
      <c r="I52" s="18"/>
      <c r="J52" s="2">
        <v>0</v>
      </c>
    </row>
    <row r="53" spans="1:10" ht="15.75" customHeight="1" x14ac:dyDescent="0.25">
      <c r="A53" s="1"/>
      <c r="B53" s="1"/>
      <c r="C53" s="1"/>
      <c r="D53" s="1"/>
      <c r="E53" s="1"/>
      <c r="G53" s="1" t="s">
        <v>35</v>
      </c>
      <c r="H53" s="1"/>
      <c r="I53" s="18"/>
      <c r="J53" s="2">
        <v>500</v>
      </c>
    </row>
    <row r="54" spans="1:10" ht="15.75" customHeight="1" x14ac:dyDescent="0.25">
      <c r="A54" s="1"/>
      <c r="B54" s="1"/>
      <c r="C54" s="1"/>
      <c r="D54" s="1"/>
      <c r="E54" s="1"/>
      <c r="G54" s="1" t="s">
        <v>36</v>
      </c>
      <c r="H54" s="1"/>
      <c r="I54" s="18"/>
      <c r="J54" s="2">
        <v>50</v>
      </c>
    </row>
    <row r="55" spans="1:10" ht="15.75" customHeight="1" thickBot="1" x14ac:dyDescent="0.3">
      <c r="A55" s="1"/>
      <c r="B55" s="1"/>
      <c r="C55" s="1"/>
      <c r="D55" s="1"/>
      <c r="E55" s="1"/>
      <c r="G55" s="1" t="s">
        <v>37</v>
      </c>
      <c r="H55" s="1"/>
      <c r="I55" s="18"/>
      <c r="J55" s="3">
        <v>50</v>
      </c>
    </row>
    <row r="56" spans="1:10" ht="15.75" customHeight="1" thickBot="1" x14ac:dyDescent="0.3">
      <c r="A56" s="1"/>
      <c r="B56" s="1"/>
      <c r="C56" s="1"/>
      <c r="D56" s="1"/>
      <c r="F56" s="1" t="s">
        <v>38</v>
      </c>
      <c r="G56" s="1"/>
      <c r="H56" s="1"/>
      <c r="I56" s="18"/>
      <c r="J56" s="4">
        <f>SUM(J51:J55)</f>
        <v>650</v>
      </c>
    </row>
    <row r="57" spans="1:10" ht="15.75" customHeight="1" x14ac:dyDescent="0.25">
      <c r="A57" s="1"/>
      <c r="B57" s="1"/>
      <c r="C57" s="1"/>
      <c r="D57" s="1"/>
      <c r="F57" s="1" t="s">
        <v>39</v>
      </c>
      <c r="G57" s="1"/>
      <c r="H57" s="1"/>
      <c r="I57" s="18"/>
      <c r="J57" s="2"/>
    </row>
    <row r="58" spans="1:10" ht="15.75" customHeight="1" x14ac:dyDescent="0.25">
      <c r="A58" s="1"/>
      <c r="B58" s="1"/>
      <c r="C58" s="1"/>
      <c r="D58" s="1"/>
      <c r="E58" s="1"/>
      <c r="G58" s="1" t="s">
        <v>92</v>
      </c>
      <c r="H58" s="1"/>
      <c r="I58" s="18"/>
      <c r="J58" s="13">
        <v>250</v>
      </c>
    </row>
    <row r="59" spans="1:10" ht="15.75" customHeight="1" x14ac:dyDescent="0.25">
      <c r="A59" s="1"/>
      <c r="B59" s="1"/>
      <c r="C59" s="1"/>
      <c r="D59" s="1"/>
      <c r="E59" s="1"/>
      <c r="G59" s="1" t="s">
        <v>40</v>
      </c>
      <c r="H59" s="1"/>
      <c r="I59" s="18"/>
      <c r="J59" s="13">
        <v>600</v>
      </c>
    </row>
    <row r="60" spans="1:10" ht="15.75" customHeight="1" x14ac:dyDescent="0.25">
      <c r="A60" s="1"/>
      <c r="B60" s="1"/>
      <c r="C60" s="1"/>
      <c r="D60" s="1"/>
      <c r="E60" s="1"/>
      <c r="G60" s="1" t="s">
        <v>41</v>
      </c>
      <c r="H60" s="1"/>
      <c r="I60" s="18"/>
      <c r="J60" s="13">
        <v>400</v>
      </c>
    </row>
    <row r="61" spans="1:10" ht="15.75" customHeight="1" x14ac:dyDescent="0.25">
      <c r="A61" s="1"/>
      <c r="B61" s="1"/>
      <c r="C61" s="1"/>
      <c r="D61" s="1"/>
      <c r="E61" s="1"/>
      <c r="G61" s="1" t="s">
        <v>42</v>
      </c>
      <c r="H61" s="1"/>
      <c r="I61" s="18"/>
      <c r="J61" s="13">
        <v>225</v>
      </c>
    </row>
    <row r="62" spans="1:10" ht="15.75" customHeight="1" x14ac:dyDescent="0.25">
      <c r="A62" s="1"/>
      <c r="B62" s="1"/>
      <c r="C62" s="1"/>
      <c r="D62" s="1"/>
      <c r="E62" s="1"/>
      <c r="G62" s="1" t="s">
        <v>43</v>
      </c>
      <c r="H62" s="1"/>
      <c r="I62" s="18"/>
      <c r="J62" s="13">
        <v>200</v>
      </c>
    </row>
    <row r="63" spans="1:10" ht="15.75" customHeight="1" x14ac:dyDescent="0.25">
      <c r="A63" s="1"/>
      <c r="B63" s="1"/>
      <c r="C63" s="1"/>
      <c r="D63" s="1"/>
      <c r="E63" s="1"/>
      <c r="G63" s="1" t="s">
        <v>44</v>
      </c>
      <c r="H63" s="1"/>
      <c r="I63" s="18"/>
      <c r="J63" s="13">
        <v>200</v>
      </c>
    </row>
    <row r="64" spans="1:10" ht="15.75" customHeight="1" x14ac:dyDescent="0.25">
      <c r="A64" s="1"/>
      <c r="B64" s="1"/>
      <c r="C64" s="1"/>
      <c r="D64" s="1"/>
      <c r="E64" s="1"/>
      <c r="G64" s="17" t="s">
        <v>93</v>
      </c>
      <c r="H64" s="17"/>
      <c r="I64" s="18"/>
      <c r="J64" s="13">
        <v>280</v>
      </c>
    </row>
    <row r="65" spans="1:10" ht="15.75" customHeight="1" x14ac:dyDescent="0.25">
      <c r="A65" s="1"/>
      <c r="B65" s="1"/>
      <c r="C65" s="1"/>
      <c r="D65" s="1"/>
      <c r="E65" s="1"/>
      <c r="G65" s="17" t="s">
        <v>110</v>
      </c>
      <c r="H65" s="17"/>
      <c r="I65" s="18"/>
      <c r="J65" s="13">
        <v>300</v>
      </c>
    </row>
    <row r="66" spans="1:10" ht="15.75" customHeight="1" x14ac:dyDescent="0.25">
      <c r="A66" s="1"/>
      <c r="B66" s="1"/>
      <c r="C66" s="1"/>
      <c r="D66" s="1"/>
      <c r="E66" s="1"/>
      <c r="G66" s="1" t="s">
        <v>45</v>
      </c>
      <c r="H66" s="1"/>
      <c r="I66" s="18"/>
      <c r="J66" s="13">
        <v>100</v>
      </c>
    </row>
    <row r="67" spans="1:10" ht="15.75" customHeight="1" x14ac:dyDescent="0.25">
      <c r="A67" s="1"/>
      <c r="B67" s="1"/>
      <c r="C67" s="1"/>
      <c r="D67" s="1"/>
      <c r="E67" s="1"/>
      <c r="G67" s="1" t="s">
        <v>94</v>
      </c>
      <c r="H67" s="1"/>
      <c r="I67" s="18" t="s">
        <v>109</v>
      </c>
      <c r="J67" s="13">
        <v>5</v>
      </c>
    </row>
    <row r="68" spans="1:10" ht="15.75" customHeight="1" thickBot="1" x14ac:dyDescent="0.3">
      <c r="A68" s="1"/>
      <c r="B68" s="1"/>
      <c r="C68" s="1"/>
      <c r="D68" s="1"/>
      <c r="E68" s="1"/>
      <c r="G68" s="1" t="s">
        <v>46</v>
      </c>
      <c r="H68" s="1"/>
      <c r="I68" s="18"/>
      <c r="J68" s="14">
        <v>35</v>
      </c>
    </row>
    <row r="69" spans="1:10" ht="15.75" customHeight="1" thickBot="1" x14ac:dyDescent="0.3">
      <c r="A69" s="1"/>
      <c r="B69" s="1"/>
      <c r="C69" s="1"/>
      <c r="D69" s="1"/>
      <c r="F69" s="1" t="s">
        <v>47</v>
      </c>
      <c r="G69" s="1"/>
      <c r="H69" s="1"/>
      <c r="I69" s="18"/>
      <c r="J69" s="4">
        <f>SUM(J58:J68)</f>
        <v>2595</v>
      </c>
    </row>
    <row r="70" spans="1:10" ht="15.75" customHeight="1" x14ac:dyDescent="0.25">
      <c r="A70" s="1"/>
      <c r="B70" s="1"/>
      <c r="C70" s="1"/>
      <c r="D70" s="1"/>
      <c r="F70" s="1" t="s">
        <v>114</v>
      </c>
      <c r="G70" s="1"/>
      <c r="H70" s="1"/>
      <c r="I70" s="18"/>
      <c r="J70" s="2"/>
    </row>
    <row r="71" spans="1:10" ht="15.75" customHeight="1" x14ac:dyDescent="0.25">
      <c r="A71" s="1"/>
      <c r="B71" s="1"/>
      <c r="C71" s="1"/>
      <c r="D71" s="1"/>
      <c r="E71" s="1"/>
      <c r="G71" s="1" t="s">
        <v>50</v>
      </c>
      <c r="H71" s="1"/>
      <c r="I71" s="18"/>
      <c r="J71" s="2"/>
    </row>
    <row r="72" spans="1:10" ht="15.75" customHeight="1" x14ac:dyDescent="0.25">
      <c r="A72" s="1"/>
      <c r="B72" s="1"/>
      <c r="C72" s="1"/>
      <c r="D72" s="1"/>
      <c r="E72" s="1"/>
      <c r="F72" s="1"/>
      <c r="H72" s="1" t="s">
        <v>51</v>
      </c>
      <c r="I72" s="18"/>
      <c r="J72" s="13">
        <v>250</v>
      </c>
    </row>
    <row r="73" spans="1:10" ht="15.75" customHeight="1" x14ac:dyDescent="0.25">
      <c r="A73" s="1"/>
      <c r="B73" s="1"/>
      <c r="C73" s="1"/>
      <c r="D73" s="1"/>
      <c r="E73" s="1"/>
      <c r="F73" s="1"/>
      <c r="H73" s="1" t="s">
        <v>52</v>
      </c>
      <c r="I73" s="18" t="s">
        <v>95</v>
      </c>
      <c r="J73" s="13">
        <v>500</v>
      </c>
    </row>
    <row r="74" spans="1:10" ht="15.75" customHeight="1" x14ac:dyDescent="0.25">
      <c r="A74" s="1"/>
      <c r="B74" s="1"/>
      <c r="C74" s="1"/>
      <c r="D74" s="1"/>
      <c r="E74" s="1"/>
      <c r="F74" s="1"/>
      <c r="H74" s="1" t="s">
        <v>53</v>
      </c>
      <c r="I74" s="18" t="s">
        <v>95</v>
      </c>
      <c r="J74" s="13">
        <v>500</v>
      </c>
    </row>
    <row r="75" spans="1:10" ht="15.75" customHeight="1" x14ac:dyDescent="0.25">
      <c r="A75" s="1"/>
      <c r="B75" s="1"/>
      <c r="C75" s="1"/>
      <c r="D75" s="1"/>
      <c r="E75" s="1"/>
      <c r="F75" s="1"/>
      <c r="H75" s="1" t="s">
        <v>54</v>
      </c>
      <c r="I75" s="18"/>
      <c r="J75" s="13">
        <v>700</v>
      </c>
    </row>
    <row r="76" spans="1:10" ht="15.75" customHeight="1" x14ac:dyDescent="0.25">
      <c r="A76" s="1"/>
      <c r="B76" s="1"/>
      <c r="C76" s="1"/>
      <c r="D76" s="1"/>
      <c r="E76" s="1"/>
      <c r="F76" s="1"/>
      <c r="H76" s="1" t="s">
        <v>55</v>
      </c>
      <c r="I76" s="18" t="s">
        <v>111</v>
      </c>
      <c r="J76" s="13">
        <v>1250</v>
      </c>
    </row>
    <row r="77" spans="1:10" ht="15.75" customHeight="1" x14ac:dyDescent="0.25">
      <c r="A77" s="1"/>
      <c r="B77" s="1"/>
      <c r="C77" s="1"/>
      <c r="D77" s="1"/>
      <c r="E77" s="1"/>
      <c r="F77" s="1"/>
      <c r="H77" s="1" t="s">
        <v>21</v>
      </c>
      <c r="I77" s="18" t="s">
        <v>121</v>
      </c>
      <c r="J77" s="13">
        <f>7*135</f>
        <v>945</v>
      </c>
    </row>
    <row r="78" spans="1:10" ht="15.75" customHeight="1" x14ac:dyDescent="0.25">
      <c r="A78" s="1"/>
      <c r="B78" s="1"/>
      <c r="C78" s="1"/>
      <c r="D78" s="1"/>
      <c r="E78" s="1"/>
      <c r="F78" s="1"/>
      <c r="H78" s="1" t="s">
        <v>96</v>
      </c>
      <c r="I78" s="18" t="s">
        <v>97</v>
      </c>
      <c r="J78" s="13">
        <v>1750</v>
      </c>
    </row>
    <row r="79" spans="1:10" ht="15.75" customHeight="1" x14ac:dyDescent="0.25">
      <c r="A79" s="1"/>
      <c r="B79" s="1"/>
      <c r="C79" s="1"/>
      <c r="D79" s="1"/>
      <c r="E79" s="1"/>
      <c r="F79" s="1"/>
      <c r="H79" s="1" t="s">
        <v>56</v>
      </c>
      <c r="I79" s="18"/>
      <c r="J79" s="13">
        <v>250</v>
      </c>
    </row>
    <row r="80" spans="1:10" ht="15.75" customHeight="1" x14ac:dyDescent="0.25">
      <c r="A80" s="1"/>
      <c r="B80" s="1"/>
      <c r="C80" s="1"/>
      <c r="D80" s="1"/>
      <c r="E80" s="1"/>
      <c r="F80" s="1"/>
      <c r="H80" s="1" t="s">
        <v>57</v>
      </c>
      <c r="I80" s="18"/>
      <c r="J80" s="13">
        <v>250</v>
      </c>
    </row>
    <row r="81" spans="1:17" ht="15.75" customHeight="1" x14ac:dyDescent="0.25">
      <c r="A81" s="1"/>
      <c r="B81" s="1"/>
      <c r="C81" s="1"/>
      <c r="D81" s="1"/>
      <c r="E81" s="1"/>
      <c r="F81" s="1"/>
      <c r="H81" s="1" t="s">
        <v>58</v>
      </c>
      <c r="I81" s="18" t="s">
        <v>95</v>
      </c>
      <c r="J81" s="13">
        <v>500</v>
      </c>
    </row>
    <row r="82" spans="1:17" ht="15.75" customHeight="1" thickBot="1" x14ac:dyDescent="0.3">
      <c r="A82" s="1"/>
      <c r="B82" s="1"/>
      <c r="C82" s="1"/>
      <c r="D82" s="1"/>
      <c r="E82" s="1"/>
      <c r="F82" s="1"/>
      <c r="H82" s="1" t="s">
        <v>59</v>
      </c>
      <c r="I82" s="18"/>
      <c r="J82" s="14">
        <v>250</v>
      </c>
    </row>
    <row r="83" spans="1:17" ht="15.75" customHeight="1" thickBot="1" x14ac:dyDescent="0.3">
      <c r="A83" s="1"/>
      <c r="B83" s="1"/>
      <c r="C83" s="1"/>
      <c r="D83" s="1"/>
      <c r="E83" s="1"/>
      <c r="G83" s="1" t="s">
        <v>60</v>
      </c>
      <c r="H83" s="1"/>
      <c r="I83" s="18"/>
      <c r="J83" s="19">
        <f>SUM(J72:J82)</f>
        <v>7145</v>
      </c>
    </row>
    <row r="84" spans="1:17" ht="15.75" customHeight="1" x14ac:dyDescent="0.25">
      <c r="A84" s="1"/>
      <c r="B84" s="1"/>
      <c r="C84" s="1"/>
      <c r="D84" s="1"/>
      <c r="E84" s="1"/>
      <c r="G84" s="1" t="s">
        <v>61</v>
      </c>
      <c r="H84" s="1"/>
      <c r="I84" s="18"/>
      <c r="J84" s="2"/>
    </row>
    <row r="85" spans="1:17" ht="15.75" customHeight="1" x14ac:dyDescent="0.25">
      <c r="A85" s="1"/>
      <c r="B85" s="1"/>
      <c r="C85" s="1"/>
      <c r="D85" s="1"/>
      <c r="E85" s="1"/>
      <c r="F85" s="1"/>
      <c r="H85" s="1" t="s">
        <v>62</v>
      </c>
      <c r="I85" s="18"/>
      <c r="J85" s="2">
        <v>220</v>
      </c>
      <c r="O85" s="20"/>
      <c r="Q85" s="10"/>
    </row>
    <row r="86" spans="1:17" ht="15.75" customHeight="1" x14ac:dyDescent="0.25">
      <c r="A86" s="1"/>
      <c r="B86" s="1"/>
      <c r="C86" s="1"/>
      <c r="D86" s="1"/>
      <c r="E86" s="1"/>
      <c r="F86" s="1"/>
      <c r="H86" s="1" t="s">
        <v>63</v>
      </c>
      <c r="I86" s="18"/>
      <c r="J86" s="2">
        <v>200</v>
      </c>
      <c r="O86" s="20"/>
      <c r="Q86" s="10"/>
    </row>
    <row r="87" spans="1:17" ht="15.75" customHeight="1" x14ac:dyDescent="0.25">
      <c r="A87" s="1"/>
      <c r="B87" s="1"/>
      <c r="C87" s="1"/>
      <c r="D87" s="1"/>
      <c r="E87" s="1"/>
      <c r="F87" s="1"/>
      <c r="H87" s="1" t="s">
        <v>8</v>
      </c>
      <c r="I87" s="18" t="s">
        <v>101</v>
      </c>
      <c r="J87" s="2">
        <f>40*30</f>
        <v>1200</v>
      </c>
      <c r="O87" s="20"/>
      <c r="Q87" s="10"/>
    </row>
    <row r="88" spans="1:17" ht="15.75" customHeight="1" x14ac:dyDescent="0.25">
      <c r="A88" s="1"/>
      <c r="B88" s="1"/>
      <c r="C88" s="1"/>
      <c r="D88" s="1"/>
      <c r="E88" s="1"/>
      <c r="F88" s="1"/>
      <c r="H88" s="1" t="s">
        <v>64</v>
      </c>
      <c r="I88" s="18"/>
      <c r="J88" s="2">
        <v>500</v>
      </c>
      <c r="O88" s="20"/>
      <c r="Q88" s="10"/>
    </row>
    <row r="89" spans="1:17" ht="15.75" customHeight="1" x14ac:dyDescent="0.25">
      <c r="A89" s="1"/>
      <c r="B89" s="1"/>
      <c r="C89" s="1"/>
      <c r="D89" s="1"/>
      <c r="E89" s="1"/>
      <c r="F89" s="1"/>
      <c r="H89" s="1" t="s">
        <v>65</v>
      </c>
      <c r="I89" s="18" t="s">
        <v>137</v>
      </c>
      <c r="J89" s="2">
        <f>180*120</f>
        <v>21600</v>
      </c>
      <c r="O89" s="20"/>
      <c r="Q89" s="10"/>
    </row>
    <row r="90" spans="1:17" ht="15.75" customHeight="1" x14ac:dyDescent="0.25">
      <c r="A90" s="1"/>
      <c r="B90" s="1"/>
      <c r="C90" s="1"/>
      <c r="D90" s="1"/>
      <c r="E90" s="1"/>
      <c r="F90" s="1"/>
      <c r="H90" s="1" t="s">
        <v>66</v>
      </c>
      <c r="I90" s="18"/>
      <c r="J90" s="2">
        <v>200</v>
      </c>
      <c r="O90" s="20"/>
      <c r="Q90" s="10"/>
    </row>
    <row r="91" spans="1:17" ht="15.75" customHeight="1" x14ac:dyDescent="0.25">
      <c r="A91" s="1"/>
      <c r="B91" s="1"/>
      <c r="C91" s="1"/>
      <c r="D91" s="1"/>
      <c r="E91" s="1"/>
      <c r="F91" s="1"/>
      <c r="H91" s="1" t="s">
        <v>67</v>
      </c>
      <c r="I91" s="18"/>
      <c r="J91" s="2">
        <v>200</v>
      </c>
      <c r="O91" s="20"/>
      <c r="Q91" s="10"/>
    </row>
    <row r="92" spans="1:17" ht="15.75" customHeight="1" x14ac:dyDescent="0.25">
      <c r="A92" s="1"/>
      <c r="B92" s="1"/>
      <c r="C92" s="1"/>
      <c r="D92" s="1"/>
      <c r="E92" s="1"/>
      <c r="F92" s="1"/>
      <c r="H92" s="1" t="s">
        <v>68</v>
      </c>
      <c r="I92" s="18"/>
      <c r="J92" s="2">
        <v>300</v>
      </c>
      <c r="O92" s="20"/>
      <c r="Q92" s="10"/>
    </row>
    <row r="93" spans="1:17" ht="15.75" customHeight="1" x14ac:dyDescent="0.25">
      <c r="A93" s="1"/>
      <c r="B93" s="1"/>
      <c r="C93" s="1"/>
      <c r="D93" s="1"/>
      <c r="E93" s="1"/>
      <c r="F93" s="1"/>
      <c r="H93" s="1" t="s">
        <v>69</v>
      </c>
      <c r="I93" s="18"/>
      <c r="J93" s="2">
        <v>725</v>
      </c>
      <c r="O93" s="20"/>
      <c r="Q93" s="10"/>
    </row>
    <row r="94" spans="1:17" ht="15.75" customHeight="1" x14ac:dyDescent="0.25">
      <c r="A94" s="1"/>
      <c r="B94" s="1"/>
      <c r="C94" s="1"/>
      <c r="D94" s="1"/>
      <c r="E94" s="1"/>
      <c r="F94" s="1"/>
      <c r="H94" s="1" t="s">
        <v>70</v>
      </c>
      <c r="I94" s="18"/>
      <c r="J94" s="2">
        <v>300</v>
      </c>
      <c r="O94" s="20"/>
      <c r="Q94" s="10"/>
    </row>
    <row r="95" spans="1:17" ht="15.75" customHeight="1" x14ac:dyDescent="0.25">
      <c r="A95" s="1"/>
      <c r="B95" s="1"/>
      <c r="C95" s="1"/>
      <c r="D95" s="1"/>
      <c r="E95" s="1"/>
      <c r="F95" s="1"/>
      <c r="H95" s="1" t="s">
        <v>71</v>
      </c>
      <c r="I95" s="18"/>
      <c r="J95" s="2">
        <v>200</v>
      </c>
      <c r="O95" s="20"/>
      <c r="Q95" s="10"/>
    </row>
    <row r="96" spans="1:17" ht="15.75" customHeight="1" x14ac:dyDescent="0.25">
      <c r="A96" s="1"/>
      <c r="B96" s="1"/>
      <c r="C96" s="1"/>
      <c r="D96" s="1"/>
      <c r="E96" s="1"/>
      <c r="F96" s="1"/>
      <c r="H96" s="1" t="s">
        <v>72</v>
      </c>
      <c r="I96" s="18"/>
      <c r="J96" s="2">
        <v>100</v>
      </c>
      <c r="O96" s="20"/>
      <c r="Q96" s="10"/>
    </row>
    <row r="97" spans="1:17" ht="15.75" customHeight="1" x14ac:dyDescent="0.25">
      <c r="A97" s="1"/>
      <c r="B97" s="1"/>
      <c r="C97" s="1"/>
      <c r="D97" s="1"/>
      <c r="E97" s="1"/>
      <c r="F97" s="1"/>
      <c r="H97" s="1" t="s">
        <v>73</v>
      </c>
      <c r="I97" s="18"/>
      <c r="J97" s="2">
        <v>600</v>
      </c>
      <c r="O97" s="20"/>
      <c r="Q97" s="10"/>
    </row>
    <row r="98" spans="1:17" ht="15.75" customHeight="1" x14ac:dyDescent="0.25">
      <c r="A98" s="1"/>
      <c r="B98" s="1"/>
      <c r="C98" s="1"/>
      <c r="D98" s="1"/>
      <c r="E98" s="1"/>
      <c r="F98" s="1"/>
      <c r="H98" s="1" t="s">
        <v>74</v>
      </c>
      <c r="I98" s="18"/>
      <c r="J98" s="2">
        <v>1000</v>
      </c>
      <c r="O98" s="20"/>
      <c r="Q98" s="10"/>
    </row>
    <row r="99" spans="1:17" ht="15.75" customHeight="1" x14ac:dyDescent="0.25">
      <c r="A99" s="1"/>
      <c r="B99" s="1"/>
      <c r="C99" s="1"/>
      <c r="D99" s="1"/>
      <c r="E99" s="1"/>
      <c r="F99" s="1"/>
      <c r="H99" s="1" t="s">
        <v>75</v>
      </c>
      <c r="I99" s="18"/>
      <c r="J99" s="2">
        <v>1500</v>
      </c>
      <c r="O99" s="20"/>
      <c r="Q99" s="10"/>
    </row>
    <row r="100" spans="1:17" ht="15.75" customHeight="1" thickBot="1" x14ac:dyDescent="0.3">
      <c r="A100" s="1"/>
      <c r="B100" s="1"/>
      <c r="C100" s="1"/>
      <c r="D100" s="1"/>
      <c r="E100" s="1"/>
      <c r="F100" s="1"/>
      <c r="H100" s="1" t="s">
        <v>76</v>
      </c>
      <c r="I100" s="18"/>
      <c r="J100" s="14">
        <v>500</v>
      </c>
      <c r="O100" s="20"/>
      <c r="Q100" s="10"/>
    </row>
    <row r="101" spans="1:17" ht="15.75" customHeight="1" thickBot="1" x14ac:dyDescent="0.3">
      <c r="A101" s="1"/>
      <c r="B101" s="1"/>
      <c r="C101" s="1"/>
      <c r="D101" s="1"/>
      <c r="E101" s="1"/>
      <c r="G101" s="1" t="s">
        <v>77</v>
      </c>
      <c r="H101" s="1"/>
      <c r="I101" s="18"/>
      <c r="J101" s="15">
        <f>SUM(J85:J100)</f>
        <v>29345</v>
      </c>
      <c r="Q101" s="10"/>
    </row>
    <row r="102" spans="1:17" ht="15.75" customHeight="1" x14ac:dyDescent="0.25">
      <c r="A102" s="1"/>
      <c r="B102" s="1"/>
      <c r="C102" s="1"/>
      <c r="D102" s="1"/>
      <c r="F102" s="1" t="s">
        <v>115</v>
      </c>
      <c r="G102" s="1"/>
      <c r="H102" s="1"/>
      <c r="I102" s="18"/>
      <c r="J102" s="2"/>
    </row>
    <row r="103" spans="1:17" ht="15.75" customHeight="1" x14ac:dyDescent="0.25">
      <c r="A103" s="1"/>
      <c r="B103" s="1"/>
      <c r="C103" s="1"/>
      <c r="D103" s="1"/>
      <c r="E103" s="1"/>
      <c r="G103" s="1" t="s">
        <v>48</v>
      </c>
      <c r="H103" s="1"/>
      <c r="I103" s="18"/>
      <c r="J103" s="13">
        <v>1500</v>
      </c>
    </row>
    <row r="104" spans="1:17" ht="15.75" customHeight="1" thickBot="1" x14ac:dyDescent="0.3">
      <c r="A104" s="1"/>
      <c r="B104" s="1"/>
      <c r="C104" s="1"/>
      <c r="D104" s="1"/>
      <c r="E104" s="1"/>
      <c r="G104" s="1" t="s">
        <v>49</v>
      </c>
      <c r="H104" s="1"/>
      <c r="I104" s="18"/>
      <c r="J104" s="14">
        <v>1500</v>
      </c>
    </row>
    <row r="105" spans="1:17" ht="15.75" customHeight="1" thickBot="1" x14ac:dyDescent="0.3">
      <c r="A105" s="1"/>
      <c r="B105" s="1"/>
      <c r="C105" s="1"/>
      <c r="D105" s="1"/>
      <c r="F105" s="1" t="s">
        <v>116</v>
      </c>
      <c r="G105" s="1"/>
      <c r="H105" s="1"/>
      <c r="I105" s="18"/>
      <c r="J105" s="19">
        <f>SUM(J103:J104)</f>
        <v>3000</v>
      </c>
    </row>
    <row r="106" spans="1:17" ht="15.75" customHeight="1" thickBot="1" x14ac:dyDescent="0.3">
      <c r="A106" s="1"/>
      <c r="B106" s="1"/>
      <c r="C106" s="1"/>
      <c r="D106" s="1"/>
      <c r="F106" s="1" t="s">
        <v>117</v>
      </c>
      <c r="G106" s="1"/>
      <c r="H106" s="1"/>
      <c r="I106" s="18"/>
      <c r="J106" s="16">
        <f>SUM(J105,J101,J83)</f>
        <v>39490</v>
      </c>
    </row>
    <row r="107" spans="1:17" ht="15.75" customHeight="1" thickBot="1" x14ac:dyDescent="0.3">
      <c r="A107" s="1"/>
      <c r="B107" s="1"/>
      <c r="C107" s="1"/>
      <c r="E107" s="1" t="s">
        <v>78</v>
      </c>
      <c r="F107" s="1"/>
      <c r="G107" s="1"/>
      <c r="H107" s="1"/>
      <c r="I107" s="18"/>
      <c r="J107" s="15">
        <f>J106+J69+J56+J49+J40+J41</f>
        <v>62850</v>
      </c>
    </row>
    <row r="108" spans="1:17" ht="15.75" customHeight="1" x14ac:dyDescent="0.25">
      <c r="A108" s="1"/>
      <c r="D108" s="1" t="s">
        <v>79</v>
      </c>
      <c r="E108" s="1"/>
      <c r="F108" s="1"/>
      <c r="G108" s="1"/>
      <c r="H108" s="1"/>
      <c r="I108" s="18"/>
      <c r="J108" s="16">
        <f>J32-J107</f>
        <v>-10605</v>
      </c>
    </row>
    <row r="109" spans="1:17" ht="15.75" customHeight="1" x14ac:dyDescent="0.25">
      <c r="A109" s="1"/>
      <c r="B109" s="1"/>
      <c r="C109" s="1" t="s">
        <v>80</v>
      </c>
      <c r="D109" s="1"/>
      <c r="E109" s="1"/>
      <c r="F109" s="1"/>
      <c r="G109" s="1"/>
      <c r="H109" s="1"/>
      <c r="I109" s="18"/>
      <c r="J109" s="2"/>
    </row>
    <row r="110" spans="1:17" ht="15.75" customHeight="1" x14ac:dyDescent="0.25">
      <c r="A110" s="1"/>
      <c r="B110" s="1"/>
      <c r="C110" s="1"/>
      <c r="D110" s="1" t="s">
        <v>81</v>
      </c>
      <c r="E110" s="1"/>
      <c r="F110" s="1"/>
      <c r="G110" s="1"/>
      <c r="H110" s="1"/>
      <c r="I110" s="18"/>
      <c r="J110" s="13">
        <v>10605</v>
      </c>
    </row>
    <row r="111" spans="1:17" s="5" customFormat="1" ht="15.75" customHeight="1" thickBot="1" x14ac:dyDescent="0.25">
      <c r="B111" s="1"/>
      <c r="C111" s="1"/>
      <c r="D111" s="1"/>
      <c r="E111" s="1" t="s">
        <v>82</v>
      </c>
      <c r="F111" s="1"/>
      <c r="G111" s="1"/>
      <c r="H111" s="1"/>
      <c r="I111" s="18"/>
      <c r="J111" s="23">
        <f>J110+J108</f>
        <v>0</v>
      </c>
    </row>
    <row r="112" spans="1:17" ht="15.75" customHeight="1" thickTop="1" x14ac:dyDescent="0.25"/>
    <row r="113" spans="1:18" ht="15.75" customHeight="1" x14ac:dyDescent="0.25">
      <c r="A113" s="9" t="s">
        <v>126</v>
      </c>
    </row>
    <row r="114" spans="1:18" ht="15.75" customHeight="1" x14ac:dyDescent="0.25">
      <c r="B114" s="9" t="s">
        <v>138</v>
      </c>
    </row>
    <row r="116" spans="1:18" ht="15.75" customHeight="1" x14ac:dyDescent="0.25">
      <c r="B116" s="9" t="s">
        <v>134</v>
      </c>
    </row>
    <row r="117" spans="1:18" ht="15.75" customHeight="1" x14ac:dyDescent="0.25">
      <c r="C117" s="9" t="s">
        <v>127</v>
      </c>
      <c r="R117" s="20"/>
    </row>
    <row r="118" spans="1:18" ht="15.75" customHeight="1" x14ac:dyDescent="0.25">
      <c r="D118" s="9" t="s">
        <v>128</v>
      </c>
      <c r="R118" s="20"/>
    </row>
    <row r="119" spans="1:18" ht="15.75" customHeight="1" x14ac:dyDescent="0.25">
      <c r="D119" s="9" t="s">
        <v>129</v>
      </c>
      <c r="R119" s="20"/>
    </row>
    <row r="120" spans="1:18" ht="15.75" customHeight="1" x14ac:dyDescent="0.25">
      <c r="D120" s="9" t="s">
        <v>131</v>
      </c>
      <c r="R120" s="20"/>
    </row>
    <row r="121" spans="1:18" ht="15.75" customHeight="1" x14ac:dyDescent="0.25">
      <c r="D121" s="9" t="s">
        <v>130</v>
      </c>
    </row>
  </sheetData>
  <printOptions horizontalCentered="1"/>
  <pageMargins left="0.7" right="0.7" top="0.75" bottom="0.75" header="0.1" footer="0.3"/>
  <pageSetup scale="95" orientation="portrait" r:id="rId1"/>
  <headerFooter>
    <oddHeader xml:space="preserve">&amp;C&amp;"Arial,Bold"&amp;12 
Texas District Pilot International
&amp;14 Proposed Budget &amp;"Arial,Regular"&amp;10(with 3 Fall Councils)&amp;"Arial,Bold"&amp;14
&amp;10 July 2017 through June 2018
</oddHeader>
    <oddFooter>&amp;R&amp;"Arial,Bold"&amp;8 Page &amp;P of &amp;N</oddFooter>
  </headerFooter>
  <rowBreaks count="2" manualBreakCount="2">
    <brk id="41" max="16383" man="1"/>
    <brk id="83" max="16383" man="1"/>
  </rowBreaks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4:R121"/>
  <sheetViews>
    <sheetView zoomScaleNormal="100" workbookViewId="0">
      <pane xSplit="8" ySplit="5" topLeftCell="I6" activePane="bottomRight" state="frozenSplit"/>
      <selection pane="topRight" activeCell="I1" sqref="I1"/>
      <selection pane="bottomLeft" activeCell="A3" sqref="A3"/>
      <selection pane="bottomRight" activeCell="B115" sqref="B115"/>
    </sheetView>
  </sheetViews>
  <sheetFormatPr defaultRowHeight="15.75" customHeight="1" x14ac:dyDescent="0.25"/>
  <cols>
    <col min="1" max="7" width="3" style="9" customWidth="1"/>
    <col min="8" max="8" width="29" style="9" customWidth="1"/>
    <col min="9" max="9" width="17.28515625" style="11" customWidth="1"/>
    <col min="10" max="10" width="14.28515625" customWidth="1"/>
  </cols>
  <sheetData>
    <row r="4" spans="1:10" ht="15.75" customHeight="1" x14ac:dyDescent="0.25">
      <c r="A4" s="1"/>
      <c r="B4" s="1"/>
      <c r="C4" s="1"/>
      <c r="D4" s="1"/>
      <c r="E4" s="1"/>
      <c r="F4" s="1"/>
      <c r="G4" s="1"/>
      <c r="H4" s="1"/>
      <c r="J4" s="12" t="s">
        <v>132</v>
      </c>
    </row>
    <row r="5" spans="1:10" s="8" customFormat="1" ht="15.75" customHeight="1" x14ac:dyDescent="0.25">
      <c r="A5" s="6"/>
      <c r="B5" s="6"/>
      <c r="C5" s="6"/>
      <c r="D5" s="6"/>
      <c r="E5" s="6"/>
      <c r="F5" s="6"/>
      <c r="G5" s="6"/>
      <c r="H5" s="6"/>
      <c r="I5" s="7"/>
      <c r="J5" s="12" t="s">
        <v>98</v>
      </c>
    </row>
    <row r="6" spans="1:10" ht="15.75" customHeight="1" x14ac:dyDescent="0.25">
      <c r="A6" s="1"/>
      <c r="D6" s="1" t="s">
        <v>0</v>
      </c>
      <c r="E6" s="1"/>
      <c r="F6" s="1"/>
      <c r="G6" s="1"/>
      <c r="H6" s="1"/>
    </row>
    <row r="7" spans="1:10" ht="15.75" customHeight="1" x14ac:dyDescent="0.25">
      <c r="A7" s="1"/>
      <c r="B7" s="1"/>
      <c r="C7" s="1"/>
      <c r="D7" s="1"/>
      <c r="E7" s="1" t="s">
        <v>1</v>
      </c>
      <c r="F7" s="1"/>
      <c r="G7" s="1"/>
      <c r="H7" s="1"/>
    </row>
    <row r="8" spans="1:10" ht="15.75" customHeight="1" thickBot="1" x14ac:dyDescent="0.3">
      <c r="A8" s="1"/>
      <c r="B8" s="1"/>
      <c r="C8" s="1"/>
      <c r="D8" s="1"/>
      <c r="E8" s="1"/>
      <c r="F8" s="1" t="s">
        <v>2</v>
      </c>
      <c r="G8" s="1"/>
      <c r="H8" s="1"/>
      <c r="I8" s="18" t="s">
        <v>99</v>
      </c>
      <c r="J8" s="3">
        <f>800*20</f>
        <v>16000</v>
      </c>
    </row>
    <row r="9" spans="1:10" ht="15.75" customHeight="1" thickBot="1" x14ac:dyDescent="0.3">
      <c r="A9" s="1"/>
      <c r="B9" s="1"/>
      <c r="C9" s="1"/>
      <c r="D9" s="1"/>
      <c r="E9" s="1"/>
      <c r="F9" s="1" t="s">
        <v>3</v>
      </c>
      <c r="H9" s="1"/>
      <c r="I9" s="18" t="s">
        <v>118</v>
      </c>
      <c r="J9" s="4">
        <v>5500</v>
      </c>
    </row>
    <row r="10" spans="1:10" ht="15.75" customHeight="1" x14ac:dyDescent="0.25">
      <c r="A10" s="1"/>
      <c r="B10" s="1"/>
      <c r="C10" s="1"/>
      <c r="D10" s="1"/>
      <c r="E10" s="1"/>
      <c r="F10" s="1" t="s">
        <v>112</v>
      </c>
      <c r="G10" s="1"/>
      <c r="H10" s="1"/>
      <c r="I10" s="18"/>
      <c r="J10" s="2"/>
    </row>
    <row r="11" spans="1:10" ht="15.75" customHeight="1" x14ac:dyDescent="0.25">
      <c r="A11" s="1"/>
      <c r="B11" s="1"/>
      <c r="C11" s="1"/>
      <c r="D11" s="1"/>
      <c r="E11" s="1"/>
      <c r="F11" s="1"/>
      <c r="G11" s="1" t="s">
        <v>83</v>
      </c>
      <c r="H11" s="1"/>
      <c r="I11" s="18"/>
      <c r="J11" s="2"/>
    </row>
    <row r="12" spans="1:10" ht="15.75" customHeight="1" x14ac:dyDescent="0.25">
      <c r="A12" s="1"/>
      <c r="B12" s="1"/>
      <c r="C12" s="1"/>
      <c r="D12" s="1"/>
      <c r="E12" s="1"/>
      <c r="F12" s="1"/>
      <c r="G12" s="1"/>
      <c r="H12" s="1" t="s">
        <v>4</v>
      </c>
      <c r="I12" s="18" t="s">
        <v>121</v>
      </c>
      <c r="J12" s="2">
        <f>7*135</f>
        <v>945</v>
      </c>
    </row>
    <row r="13" spans="1:10" ht="15.75" customHeight="1" x14ac:dyDescent="0.25">
      <c r="A13" s="1"/>
      <c r="B13" s="1"/>
      <c r="C13" s="1"/>
      <c r="D13" s="1"/>
      <c r="E13" s="1"/>
      <c r="F13" s="1"/>
      <c r="G13" s="1"/>
      <c r="H13" s="1" t="s">
        <v>125</v>
      </c>
      <c r="I13" s="18" t="s">
        <v>124</v>
      </c>
      <c r="J13" s="2">
        <f>4*135</f>
        <v>540</v>
      </c>
    </row>
    <row r="14" spans="1:10" ht="15.75" customHeight="1" x14ac:dyDescent="0.25">
      <c r="A14" s="1"/>
      <c r="B14" s="1"/>
      <c r="C14" s="1"/>
      <c r="D14" s="1"/>
      <c r="E14" s="1"/>
      <c r="F14" s="1"/>
      <c r="G14" s="1"/>
      <c r="H14" s="1" t="s">
        <v>5</v>
      </c>
      <c r="I14" s="18" t="s">
        <v>122</v>
      </c>
      <c r="J14" s="2">
        <f>165*135</f>
        <v>22275</v>
      </c>
    </row>
    <row r="15" spans="1:10" ht="15.75" customHeight="1" thickBot="1" x14ac:dyDescent="0.3">
      <c r="A15" s="1"/>
      <c r="B15" s="1"/>
      <c r="C15" s="1"/>
      <c r="D15" s="1"/>
      <c r="E15" s="1"/>
      <c r="F15" s="1"/>
      <c r="G15" s="1"/>
      <c r="H15" s="1" t="s">
        <v>6</v>
      </c>
      <c r="I15" s="18" t="s">
        <v>123</v>
      </c>
      <c r="J15" s="3">
        <f>3*145</f>
        <v>435</v>
      </c>
    </row>
    <row r="16" spans="1:10" ht="15.75" customHeight="1" thickBot="1" x14ac:dyDescent="0.3">
      <c r="A16" s="1"/>
      <c r="B16" s="1"/>
      <c r="C16" s="1"/>
      <c r="D16" s="1"/>
      <c r="E16" s="1"/>
      <c r="F16" s="1"/>
      <c r="G16" s="1" t="s">
        <v>84</v>
      </c>
      <c r="H16" s="1"/>
      <c r="I16" s="18"/>
      <c r="J16" s="4">
        <f>SUM(J12:J15)</f>
        <v>24195</v>
      </c>
    </row>
    <row r="17" spans="1:10" ht="15.75" customHeight="1" x14ac:dyDescent="0.25">
      <c r="A17" s="1"/>
      <c r="B17" s="1"/>
      <c r="C17" s="1"/>
      <c r="D17" s="1"/>
      <c r="E17" s="1"/>
      <c r="F17" s="1"/>
      <c r="G17" s="1" t="s">
        <v>7</v>
      </c>
      <c r="H17" s="1"/>
      <c r="I17" s="18"/>
      <c r="J17" s="2"/>
    </row>
    <row r="18" spans="1:10" ht="15.75" customHeight="1" x14ac:dyDescent="0.25">
      <c r="A18" s="1"/>
      <c r="B18" s="1"/>
      <c r="C18" s="1"/>
      <c r="D18" s="1"/>
      <c r="E18" s="1"/>
      <c r="F18" s="1"/>
      <c r="G18" s="1"/>
      <c r="H18" s="1" t="s">
        <v>8</v>
      </c>
      <c r="I18" s="18" t="s">
        <v>101</v>
      </c>
      <c r="J18" s="2">
        <f>40*30</f>
        <v>1200</v>
      </c>
    </row>
    <row r="19" spans="1:10" ht="15.75" customHeight="1" thickBot="1" x14ac:dyDescent="0.3">
      <c r="A19" s="1"/>
      <c r="B19" s="1"/>
      <c r="C19" s="1"/>
      <c r="D19" s="1"/>
      <c r="E19" s="1"/>
      <c r="F19" s="1"/>
      <c r="G19" s="1"/>
      <c r="H19" s="1" t="s">
        <v>9</v>
      </c>
      <c r="I19" s="18" t="s">
        <v>102</v>
      </c>
      <c r="J19" s="3">
        <v>800</v>
      </c>
    </row>
    <row r="20" spans="1:10" ht="15.75" customHeight="1" thickBot="1" x14ac:dyDescent="0.3">
      <c r="A20" s="1"/>
      <c r="B20" s="1"/>
      <c r="C20" s="1"/>
      <c r="D20" s="1"/>
      <c r="E20" s="1"/>
      <c r="F20" s="1"/>
      <c r="G20" s="1" t="s">
        <v>10</v>
      </c>
      <c r="H20" s="1"/>
      <c r="I20" s="18"/>
      <c r="J20" s="3">
        <f>SUM(J18:J19)</f>
        <v>2000</v>
      </c>
    </row>
    <row r="21" spans="1:10" ht="15.75" customHeight="1" x14ac:dyDescent="0.25">
      <c r="A21" s="1"/>
      <c r="B21" s="1"/>
      <c r="C21" s="1"/>
      <c r="D21" s="1"/>
      <c r="E21" s="1"/>
      <c r="F21" s="1"/>
      <c r="G21" s="1" t="s">
        <v>135</v>
      </c>
      <c r="H21" s="1"/>
      <c r="I21" s="18"/>
      <c r="J21" s="2"/>
    </row>
    <row r="22" spans="1:10" ht="15.75" customHeight="1" x14ac:dyDescent="0.25">
      <c r="A22" s="1"/>
      <c r="B22" s="1"/>
      <c r="C22" s="1"/>
      <c r="D22" s="1"/>
      <c r="E22" s="1"/>
      <c r="F22" s="1"/>
      <c r="G22" s="1"/>
      <c r="H22" s="1" t="s">
        <v>11</v>
      </c>
      <c r="I22" s="18"/>
      <c r="J22" s="2">
        <v>300</v>
      </c>
    </row>
    <row r="23" spans="1:10" ht="15.75" customHeight="1" x14ac:dyDescent="0.25">
      <c r="A23" s="1"/>
      <c r="B23" s="1"/>
      <c r="C23" s="1"/>
      <c r="D23" s="1"/>
      <c r="E23" s="1"/>
      <c r="F23" s="1"/>
      <c r="G23" s="1"/>
      <c r="H23" s="1" t="s">
        <v>12</v>
      </c>
      <c r="I23" s="18"/>
      <c r="J23" s="2">
        <v>250</v>
      </c>
    </row>
    <row r="24" spans="1:10" ht="15.75" customHeight="1" x14ac:dyDescent="0.25">
      <c r="A24" s="1"/>
      <c r="B24" s="1"/>
      <c r="C24" s="1"/>
      <c r="D24" s="1"/>
      <c r="E24" s="1"/>
      <c r="F24" s="1"/>
      <c r="G24" s="1"/>
      <c r="H24" s="1" t="s">
        <v>13</v>
      </c>
      <c r="I24" s="18"/>
      <c r="J24" s="2">
        <v>300</v>
      </c>
    </row>
    <row r="25" spans="1:10" ht="15.75" customHeight="1" thickBot="1" x14ac:dyDescent="0.3">
      <c r="A25" s="1"/>
      <c r="B25" s="1"/>
      <c r="C25" s="1"/>
      <c r="D25" s="1"/>
      <c r="E25" s="1"/>
      <c r="F25" s="1"/>
      <c r="G25" s="1"/>
      <c r="H25" s="1" t="s">
        <v>14</v>
      </c>
      <c r="I25" s="18"/>
      <c r="J25" s="3">
        <v>200</v>
      </c>
    </row>
    <row r="26" spans="1:10" ht="15.75" customHeight="1" thickBot="1" x14ac:dyDescent="0.3">
      <c r="A26" s="1"/>
      <c r="B26" s="1"/>
      <c r="C26" s="1"/>
      <c r="D26" s="1"/>
      <c r="E26" s="1"/>
      <c r="F26" s="1"/>
      <c r="G26" s="1" t="s">
        <v>136</v>
      </c>
      <c r="H26" s="1"/>
      <c r="I26" s="18"/>
      <c r="J26" s="3">
        <f>SUM(J22:J25)</f>
        <v>1050</v>
      </c>
    </row>
    <row r="27" spans="1:10" ht="15.75" customHeight="1" x14ac:dyDescent="0.25">
      <c r="A27" s="1"/>
      <c r="B27" s="1"/>
      <c r="C27" s="1"/>
      <c r="D27" s="1"/>
      <c r="E27" s="1"/>
      <c r="F27" s="1"/>
      <c r="G27" s="1" t="s">
        <v>15</v>
      </c>
      <c r="H27" s="1"/>
      <c r="I27" s="18"/>
      <c r="J27" s="2"/>
    </row>
    <row r="28" spans="1:10" ht="15.75" customHeight="1" x14ac:dyDescent="0.25">
      <c r="A28" s="1"/>
      <c r="B28" s="1"/>
      <c r="C28" s="1"/>
      <c r="D28" s="1"/>
      <c r="E28" s="1"/>
      <c r="F28" s="1"/>
      <c r="G28" s="1"/>
      <c r="H28" s="1" t="s">
        <v>16</v>
      </c>
      <c r="I28" s="18"/>
      <c r="J28" s="2">
        <v>1500</v>
      </c>
    </row>
    <row r="29" spans="1:10" ht="15.75" customHeight="1" thickBot="1" x14ac:dyDescent="0.3">
      <c r="A29" s="1"/>
      <c r="B29" s="1"/>
      <c r="C29" s="1"/>
      <c r="D29" s="1"/>
      <c r="E29" s="1"/>
      <c r="F29" s="1"/>
      <c r="G29" s="1"/>
      <c r="H29" s="1" t="s">
        <v>17</v>
      </c>
      <c r="I29" s="18"/>
      <c r="J29" s="3">
        <v>1500</v>
      </c>
    </row>
    <row r="30" spans="1:10" ht="15.75" customHeight="1" thickBot="1" x14ac:dyDescent="0.3">
      <c r="A30" s="1"/>
      <c r="B30" s="1"/>
      <c r="C30" s="1"/>
      <c r="D30" s="1"/>
      <c r="E30" s="1"/>
      <c r="F30" s="1"/>
      <c r="G30" s="1" t="s">
        <v>18</v>
      </c>
      <c r="H30" s="1"/>
      <c r="I30" s="18"/>
      <c r="J30" s="4">
        <f>SUM(J28:J29)</f>
        <v>3000</v>
      </c>
    </row>
    <row r="31" spans="1:10" ht="15.75" customHeight="1" thickBot="1" x14ac:dyDescent="0.3">
      <c r="A31" s="1"/>
      <c r="B31" s="1"/>
      <c r="C31" s="1"/>
      <c r="D31" s="1"/>
      <c r="E31" s="1"/>
      <c r="F31" s="1" t="s">
        <v>113</v>
      </c>
      <c r="G31" s="1"/>
      <c r="H31" s="1"/>
      <c r="I31" s="18"/>
      <c r="J31" s="15">
        <f>SUM(J16,J20,J26,J30)</f>
        <v>30245</v>
      </c>
    </row>
    <row r="32" spans="1:10" ht="15.75" customHeight="1" thickBot="1" x14ac:dyDescent="0.3">
      <c r="A32" s="1"/>
      <c r="B32" s="1"/>
      <c r="C32" s="1"/>
      <c r="D32" s="1"/>
      <c r="E32" s="1" t="s">
        <v>19</v>
      </c>
      <c r="F32" s="1"/>
      <c r="G32" s="1"/>
      <c r="H32" s="1"/>
      <c r="I32" s="18"/>
      <c r="J32" s="15">
        <f>J31+SUM(J8:J9)</f>
        <v>51745</v>
      </c>
    </row>
    <row r="33" spans="1:13" ht="15.75" customHeight="1" x14ac:dyDescent="0.25">
      <c r="A33" s="1"/>
      <c r="B33" s="1"/>
      <c r="C33" s="1"/>
      <c r="E33" s="1" t="s">
        <v>20</v>
      </c>
      <c r="F33" s="1"/>
      <c r="G33" s="1"/>
      <c r="H33" s="1"/>
      <c r="I33" s="18"/>
      <c r="J33" s="2"/>
    </row>
    <row r="34" spans="1:13" ht="15.75" customHeight="1" x14ac:dyDescent="0.25">
      <c r="A34" s="1"/>
      <c r="B34" s="1"/>
      <c r="C34" s="1"/>
      <c r="D34" s="1"/>
      <c r="F34" s="1" t="s">
        <v>85</v>
      </c>
      <c r="G34" s="1"/>
      <c r="H34" s="1"/>
      <c r="I34" s="18"/>
      <c r="J34" s="2"/>
    </row>
    <row r="35" spans="1:13" ht="15.75" customHeight="1" x14ac:dyDescent="0.25">
      <c r="A35" s="1"/>
      <c r="B35" s="1"/>
      <c r="C35" s="1"/>
      <c r="D35" s="1"/>
      <c r="E35" s="1"/>
      <c r="G35" s="1" t="s">
        <v>21</v>
      </c>
      <c r="H35" s="1"/>
      <c r="I35" s="18" t="s">
        <v>103</v>
      </c>
      <c r="J35" s="2">
        <f>6*240</f>
        <v>1440</v>
      </c>
    </row>
    <row r="36" spans="1:13" ht="15.75" customHeight="1" x14ac:dyDescent="0.25">
      <c r="A36" s="1"/>
      <c r="B36" s="1"/>
      <c r="C36" s="1"/>
      <c r="D36" s="1"/>
      <c r="E36" s="1"/>
      <c r="G36" s="1" t="s">
        <v>22</v>
      </c>
      <c r="H36" s="1"/>
      <c r="I36" s="18" t="s">
        <v>104</v>
      </c>
      <c r="J36" s="2">
        <f>6*1300</f>
        <v>7800</v>
      </c>
    </row>
    <row r="37" spans="1:13" ht="15.75" customHeight="1" x14ac:dyDescent="0.25">
      <c r="A37" s="1"/>
      <c r="B37" s="1"/>
      <c r="C37" s="1"/>
      <c r="D37" s="1"/>
      <c r="E37" s="1"/>
      <c r="G37" s="1" t="s">
        <v>89</v>
      </c>
      <c r="H37" s="1"/>
      <c r="I37" s="18"/>
      <c r="J37" s="2">
        <v>500</v>
      </c>
    </row>
    <row r="38" spans="1:13" ht="15.75" customHeight="1" x14ac:dyDescent="0.25">
      <c r="A38" s="1"/>
      <c r="B38" s="1"/>
      <c r="C38" s="1"/>
      <c r="D38" s="1"/>
      <c r="E38" s="1"/>
      <c r="G38" s="1" t="s">
        <v>23</v>
      </c>
      <c r="H38" s="1"/>
      <c r="I38" s="21" t="s">
        <v>105</v>
      </c>
      <c r="J38" s="2">
        <v>600</v>
      </c>
    </row>
    <row r="39" spans="1:13" ht="15.75" customHeight="1" thickBot="1" x14ac:dyDescent="0.3">
      <c r="A39" s="1"/>
      <c r="B39" s="1"/>
      <c r="C39" s="1"/>
      <c r="D39" s="1"/>
      <c r="E39" s="1"/>
      <c r="G39" s="1" t="s">
        <v>24</v>
      </c>
      <c r="H39" s="1"/>
      <c r="I39" s="18"/>
      <c r="J39" s="3">
        <v>200</v>
      </c>
    </row>
    <row r="40" spans="1:13" ht="15.75" customHeight="1" thickBot="1" x14ac:dyDescent="0.3">
      <c r="A40" s="1"/>
      <c r="B40" s="1"/>
      <c r="C40" s="1"/>
      <c r="D40" s="1"/>
      <c r="F40" s="1" t="s">
        <v>87</v>
      </c>
      <c r="G40" s="1"/>
      <c r="H40" s="1"/>
      <c r="I40" s="18"/>
      <c r="J40" s="4">
        <f>SUM(J35:J39)</f>
        <v>10540</v>
      </c>
    </row>
    <row r="41" spans="1:13" ht="15.75" customHeight="1" thickBot="1" x14ac:dyDescent="0.3">
      <c r="A41" s="1"/>
      <c r="B41" s="1"/>
      <c r="C41" s="1"/>
      <c r="D41" s="1"/>
      <c r="F41" s="1" t="s">
        <v>86</v>
      </c>
      <c r="G41" s="1"/>
      <c r="H41" s="1"/>
      <c r="I41" s="18" t="s">
        <v>124</v>
      </c>
      <c r="J41" s="3">
        <f>4*130</f>
        <v>520</v>
      </c>
    </row>
    <row r="42" spans="1:13" ht="15.75" customHeight="1" x14ac:dyDescent="0.25">
      <c r="A42" s="1"/>
      <c r="B42" s="1"/>
      <c r="C42" s="1"/>
      <c r="D42" s="1"/>
      <c r="F42" s="1" t="s">
        <v>25</v>
      </c>
      <c r="G42" s="1"/>
      <c r="H42" s="1"/>
      <c r="I42" s="18"/>
      <c r="J42" s="2"/>
    </row>
    <row r="43" spans="1:13" ht="15.75" customHeight="1" x14ac:dyDescent="0.25">
      <c r="A43" s="1"/>
      <c r="B43" s="1"/>
      <c r="C43" s="1"/>
      <c r="D43" s="1"/>
      <c r="E43" s="1"/>
      <c r="G43" s="1" t="s">
        <v>26</v>
      </c>
      <c r="H43" s="1"/>
      <c r="I43" s="18" t="s">
        <v>90</v>
      </c>
      <c r="J43" s="2">
        <f>7*400</f>
        <v>2800</v>
      </c>
      <c r="L43" s="2"/>
    </row>
    <row r="44" spans="1:13" ht="15.75" customHeight="1" x14ac:dyDescent="0.25">
      <c r="A44" s="1"/>
      <c r="B44" s="1"/>
      <c r="C44" s="1"/>
      <c r="D44" s="1"/>
      <c r="E44" s="1"/>
      <c r="G44" s="1" t="s">
        <v>27</v>
      </c>
      <c r="H44" s="1"/>
      <c r="I44" s="18" t="s">
        <v>133</v>
      </c>
      <c r="J44" s="2">
        <f>7*30*2</f>
        <v>420</v>
      </c>
      <c r="L44" s="18"/>
      <c r="M44" s="2"/>
    </row>
    <row r="45" spans="1:13" ht="15.75" customHeight="1" x14ac:dyDescent="0.25">
      <c r="A45" s="1"/>
      <c r="B45" s="1"/>
      <c r="C45" s="1"/>
      <c r="D45" s="1"/>
      <c r="E45" s="1"/>
      <c r="G45" s="1" t="s">
        <v>28</v>
      </c>
      <c r="H45" s="1"/>
      <c r="I45" s="18" t="s">
        <v>91</v>
      </c>
      <c r="J45" s="2">
        <f>8*250</f>
        <v>2000</v>
      </c>
      <c r="M45" s="2"/>
    </row>
    <row r="46" spans="1:13" ht="15.75" customHeight="1" x14ac:dyDescent="0.25">
      <c r="A46" s="1"/>
      <c r="B46" s="1"/>
      <c r="C46" s="1"/>
      <c r="D46" s="1"/>
      <c r="E46" s="1"/>
      <c r="G46" s="1" t="s">
        <v>29</v>
      </c>
      <c r="H46" s="1"/>
      <c r="I46" s="18" t="s">
        <v>120</v>
      </c>
      <c r="J46" s="2">
        <f>185*15</f>
        <v>2775</v>
      </c>
      <c r="L46" s="18"/>
      <c r="M46" s="2"/>
    </row>
    <row r="47" spans="1:13" ht="15.75" customHeight="1" x14ac:dyDescent="0.25">
      <c r="A47" s="1"/>
      <c r="B47" s="1"/>
      <c r="C47" s="1"/>
      <c r="D47" s="1"/>
      <c r="E47" s="1"/>
      <c r="G47" s="1" t="s">
        <v>108</v>
      </c>
      <c r="H47" s="1"/>
      <c r="I47" s="18"/>
      <c r="J47" s="2">
        <v>120</v>
      </c>
      <c r="M47" s="2"/>
    </row>
    <row r="48" spans="1:13" ht="15.75" customHeight="1" thickBot="1" x14ac:dyDescent="0.3">
      <c r="A48" s="1"/>
      <c r="B48" s="1"/>
      <c r="C48" s="1"/>
      <c r="D48" s="1"/>
      <c r="E48" s="1"/>
      <c r="G48" s="1" t="s">
        <v>30</v>
      </c>
      <c r="H48" s="1"/>
      <c r="I48" s="18"/>
      <c r="J48" s="3">
        <v>140</v>
      </c>
      <c r="M48" s="2"/>
    </row>
    <row r="49" spans="1:10" ht="15.75" customHeight="1" thickBot="1" x14ac:dyDescent="0.3">
      <c r="A49" s="1"/>
      <c r="B49" s="1"/>
      <c r="C49" s="1"/>
      <c r="D49" s="1"/>
      <c r="F49" s="1" t="s">
        <v>31</v>
      </c>
      <c r="G49" s="1"/>
      <c r="H49" s="1"/>
      <c r="I49" s="18"/>
      <c r="J49" s="4">
        <f>SUM(J43:J48)</f>
        <v>8255</v>
      </c>
    </row>
    <row r="50" spans="1:10" ht="15.75" customHeight="1" x14ac:dyDescent="0.25">
      <c r="A50" s="1"/>
      <c r="B50" s="1"/>
      <c r="C50" s="1"/>
      <c r="D50" s="1"/>
      <c r="F50" s="1" t="s">
        <v>32</v>
      </c>
      <c r="G50" s="1"/>
      <c r="H50" s="1"/>
      <c r="I50" s="18"/>
      <c r="J50" s="2"/>
    </row>
    <row r="51" spans="1:10" ht="15.75" customHeight="1" x14ac:dyDescent="0.25">
      <c r="A51" s="1"/>
      <c r="B51" s="1"/>
      <c r="C51" s="1"/>
      <c r="D51" s="1"/>
      <c r="E51" s="1"/>
      <c r="G51" s="1" t="s">
        <v>33</v>
      </c>
      <c r="H51" s="1"/>
      <c r="I51" s="18"/>
      <c r="J51" s="2">
        <v>50</v>
      </c>
    </row>
    <row r="52" spans="1:10" ht="15.75" customHeight="1" x14ac:dyDescent="0.25">
      <c r="A52" s="1"/>
      <c r="B52" s="1"/>
      <c r="C52" s="1"/>
      <c r="D52" s="1"/>
      <c r="E52" s="1"/>
      <c r="G52" s="1" t="s">
        <v>34</v>
      </c>
      <c r="H52" s="1"/>
      <c r="I52" s="18"/>
      <c r="J52" s="2">
        <v>0</v>
      </c>
    </row>
    <row r="53" spans="1:10" ht="15.75" customHeight="1" x14ac:dyDescent="0.25">
      <c r="A53" s="1"/>
      <c r="B53" s="1"/>
      <c r="C53" s="1"/>
      <c r="D53" s="1"/>
      <c r="E53" s="1"/>
      <c r="G53" s="1" t="s">
        <v>35</v>
      </c>
      <c r="H53" s="1"/>
      <c r="I53" s="18"/>
      <c r="J53" s="2">
        <v>500</v>
      </c>
    </row>
    <row r="54" spans="1:10" ht="15.75" customHeight="1" x14ac:dyDescent="0.25">
      <c r="A54" s="1"/>
      <c r="B54" s="1"/>
      <c r="C54" s="1"/>
      <c r="D54" s="1"/>
      <c r="E54" s="1"/>
      <c r="G54" s="1" t="s">
        <v>36</v>
      </c>
      <c r="H54" s="1"/>
      <c r="I54" s="18"/>
      <c r="J54" s="2">
        <v>50</v>
      </c>
    </row>
    <row r="55" spans="1:10" ht="15.75" customHeight="1" thickBot="1" x14ac:dyDescent="0.3">
      <c r="A55" s="1"/>
      <c r="B55" s="1"/>
      <c r="C55" s="1"/>
      <c r="D55" s="1"/>
      <c r="E55" s="1"/>
      <c r="G55" s="1" t="s">
        <v>37</v>
      </c>
      <c r="H55" s="1"/>
      <c r="I55" s="18"/>
      <c r="J55" s="3">
        <v>50</v>
      </c>
    </row>
    <row r="56" spans="1:10" ht="15.75" customHeight="1" thickBot="1" x14ac:dyDescent="0.3">
      <c r="A56" s="1"/>
      <c r="B56" s="1"/>
      <c r="C56" s="1"/>
      <c r="D56" s="1"/>
      <c r="F56" s="1" t="s">
        <v>38</v>
      </c>
      <c r="G56" s="1"/>
      <c r="H56" s="1"/>
      <c r="I56" s="18"/>
      <c r="J56" s="4">
        <f>SUM(J51:J55)</f>
        <v>650</v>
      </c>
    </row>
    <row r="57" spans="1:10" ht="15.75" customHeight="1" x14ac:dyDescent="0.25">
      <c r="A57" s="1"/>
      <c r="B57" s="1"/>
      <c r="C57" s="1"/>
      <c r="D57" s="1"/>
      <c r="F57" s="1" t="s">
        <v>39</v>
      </c>
      <c r="G57" s="1"/>
      <c r="H57" s="1"/>
      <c r="I57" s="18"/>
      <c r="J57" s="2"/>
    </row>
    <row r="58" spans="1:10" ht="15.75" customHeight="1" x14ac:dyDescent="0.25">
      <c r="A58" s="1"/>
      <c r="B58" s="1"/>
      <c r="C58" s="1"/>
      <c r="D58" s="1"/>
      <c r="E58" s="1"/>
      <c r="G58" s="1" t="s">
        <v>92</v>
      </c>
      <c r="H58" s="1"/>
      <c r="I58" s="18"/>
      <c r="J58" s="13">
        <v>250</v>
      </c>
    </row>
    <row r="59" spans="1:10" ht="15.75" customHeight="1" x14ac:dyDescent="0.25">
      <c r="A59" s="1"/>
      <c r="B59" s="1"/>
      <c r="C59" s="1"/>
      <c r="D59" s="1"/>
      <c r="E59" s="1"/>
      <c r="G59" s="1" t="s">
        <v>40</v>
      </c>
      <c r="H59" s="1"/>
      <c r="I59" s="18"/>
      <c r="J59" s="13">
        <v>600</v>
      </c>
    </row>
    <row r="60" spans="1:10" ht="15.75" customHeight="1" x14ac:dyDescent="0.25">
      <c r="A60" s="1"/>
      <c r="B60" s="1"/>
      <c r="C60" s="1"/>
      <c r="D60" s="1"/>
      <c r="E60" s="1"/>
      <c r="G60" s="1" t="s">
        <v>41</v>
      </c>
      <c r="H60" s="1"/>
      <c r="I60" s="18"/>
      <c r="J60" s="13">
        <v>400</v>
      </c>
    </row>
    <row r="61" spans="1:10" ht="15.75" customHeight="1" x14ac:dyDescent="0.25">
      <c r="A61" s="1"/>
      <c r="B61" s="1"/>
      <c r="C61" s="1"/>
      <c r="D61" s="1"/>
      <c r="E61" s="1"/>
      <c r="G61" s="1" t="s">
        <v>42</v>
      </c>
      <c r="H61" s="1"/>
      <c r="I61" s="18"/>
      <c r="J61" s="13">
        <v>225</v>
      </c>
    </row>
    <row r="62" spans="1:10" ht="15.75" customHeight="1" x14ac:dyDescent="0.25">
      <c r="A62" s="1"/>
      <c r="B62" s="1"/>
      <c r="C62" s="1"/>
      <c r="D62" s="1"/>
      <c r="E62" s="1"/>
      <c r="G62" s="1" t="s">
        <v>43</v>
      </c>
      <c r="H62" s="1"/>
      <c r="I62" s="18"/>
      <c r="J62" s="13">
        <v>200</v>
      </c>
    </row>
    <row r="63" spans="1:10" ht="15.75" customHeight="1" x14ac:dyDescent="0.25">
      <c r="A63" s="1"/>
      <c r="B63" s="1"/>
      <c r="C63" s="1"/>
      <c r="D63" s="1"/>
      <c r="E63" s="1"/>
      <c r="G63" s="1" t="s">
        <v>44</v>
      </c>
      <c r="H63" s="1"/>
      <c r="I63" s="18"/>
      <c r="J63" s="13">
        <v>200</v>
      </c>
    </row>
    <row r="64" spans="1:10" ht="15.75" customHeight="1" x14ac:dyDescent="0.25">
      <c r="A64" s="1"/>
      <c r="B64" s="1"/>
      <c r="C64" s="1"/>
      <c r="D64" s="1"/>
      <c r="E64" s="1"/>
      <c r="G64" s="17" t="s">
        <v>93</v>
      </c>
      <c r="H64" s="17"/>
      <c r="I64" s="18"/>
      <c r="J64" s="13">
        <v>280</v>
      </c>
    </row>
    <row r="65" spans="1:10" ht="15.75" customHeight="1" x14ac:dyDescent="0.25">
      <c r="A65" s="1"/>
      <c r="B65" s="1"/>
      <c r="C65" s="1"/>
      <c r="D65" s="1"/>
      <c r="E65" s="1"/>
      <c r="G65" s="17" t="s">
        <v>110</v>
      </c>
      <c r="H65" s="17"/>
      <c r="I65" s="18"/>
      <c r="J65" s="13">
        <v>300</v>
      </c>
    </row>
    <row r="66" spans="1:10" ht="15.75" customHeight="1" x14ac:dyDescent="0.25">
      <c r="A66" s="1"/>
      <c r="B66" s="1"/>
      <c r="C66" s="1"/>
      <c r="D66" s="1"/>
      <c r="E66" s="1"/>
      <c r="G66" s="1" t="s">
        <v>45</v>
      </c>
      <c r="H66" s="1"/>
      <c r="I66" s="18"/>
      <c r="J66" s="13">
        <v>100</v>
      </c>
    </row>
    <row r="67" spans="1:10" ht="15.75" customHeight="1" x14ac:dyDescent="0.25">
      <c r="A67" s="1"/>
      <c r="B67" s="1"/>
      <c r="C67" s="1"/>
      <c r="D67" s="1"/>
      <c r="E67" s="1"/>
      <c r="G67" s="1" t="s">
        <v>94</v>
      </c>
      <c r="H67" s="1"/>
      <c r="I67" s="18" t="s">
        <v>109</v>
      </c>
      <c r="J67" s="13">
        <v>5</v>
      </c>
    </row>
    <row r="68" spans="1:10" ht="15.75" customHeight="1" thickBot="1" x14ac:dyDescent="0.3">
      <c r="A68" s="1"/>
      <c r="B68" s="1"/>
      <c r="C68" s="1"/>
      <c r="D68" s="1"/>
      <c r="E68" s="1"/>
      <c r="G68" s="1" t="s">
        <v>46</v>
      </c>
      <c r="H68" s="1"/>
      <c r="I68" s="18"/>
      <c r="J68" s="14">
        <v>35</v>
      </c>
    </row>
    <row r="69" spans="1:10" ht="15.75" customHeight="1" thickBot="1" x14ac:dyDescent="0.3">
      <c r="A69" s="1"/>
      <c r="B69" s="1"/>
      <c r="C69" s="1"/>
      <c r="D69" s="1"/>
      <c r="F69" s="1" t="s">
        <v>47</v>
      </c>
      <c r="G69" s="1"/>
      <c r="H69" s="1"/>
      <c r="I69" s="18"/>
      <c r="J69" s="4">
        <f>SUM(J58:J68)</f>
        <v>2595</v>
      </c>
    </row>
    <row r="70" spans="1:10" ht="15.75" customHeight="1" x14ac:dyDescent="0.25">
      <c r="A70" s="1"/>
      <c r="B70" s="1"/>
      <c r="C70" s="1"/>
      <c r="D70" s="1"/>
      <c r="F70" s="1" t="s">
        <v>114</v>
      </c>
      <c r="G70" s="1"/>
      <c r="H70" s="1"/>
      <c r="I70" s="18"/>
      <c r="J70" s="2"/>
    </row>
    <row r="71" spans="1:10" ht="15.75" customHeight="1" x14ac:dyDescent="0.25">
      <c r="A71" s="1"/>
      <c r="B71" s="1"/>
      <c r="C71" s="1"/>
      <c r="D71" s="1"/>
      <c r="E71" s="1"/>
      <c r="G71" s="1" t="s">
        <v>50</v>
      </c>
      <c r="H71" s="1"/>
      <c r="I71" s="18"/>
      <c r="J71" s="2"/>
    </row>
    <row r="72" spans="1:10" ht="15.75" customHeight="1" x14ac:dyDescent="0.25">
      <c r="A72" s="1"/>
      <c r="B72" s="1"/>
      <c r="C72" s="1"/>
      <c r="D72" s="1"/>
      <c r="E72" s="1"/>
      <c r="F72" s="1"/>
      <c r="H72" s="1" t="s">
        <v>51</v>
      </c>
      <c r="I72" s="18"/>
      <c r="J72" s="13">
        <v>250</v>
      </c>
    </row>
    <row r="73" spans="1:10" ht="15.75" customHeight="1" x14ac:dyDescent="0.25">
      <c r="A73" s="1"/>
      <c r="B73" s="1"/>
      <c r="C73" s="1"/>
      <c r="D73" s="1"/>
      <c r="E73" s="1"/>
      <c r="F73" s="1"/>
      <c r="H73" s="1" t="s">
        <v>52</v>
      </c>
      <c r="I73" s="18" t="s">
        <v>95</v>
      </c>
      <c r="J73" s="13">
        <v>500</v>
      </c>
    </row>
    <row r="74" spans="1:10" ht="15.75" customHeight="1" x14ac:dyDescent="0.25">
      <c r="A74" s="1"/>
      <c r="B74" s="1"/>
      <c r="C74" s="1"/>
      <c r="D74" s="1"/>
      <c r="E74" s="1"/>
      <c r="F74" s="1"/>
      <c r="H74" s="1" t="s">
        <v>53</v>
      </c>
      <c r="I74" s="18" t="s">
        <v>95</v>
      </c>
      <c r="J74" s="13">
        <v>500</v>
      </c>
    </row>
    <row r="75" spans="1:10" ht="15.75" customHeight="1" x14ac:dyDescent="0.25">
      <c r="A75" s="1"/>
      <c r="B75" s="1"/>
      <c r="C75" s="1"/>
      <c r="D75" s="1"/>
      <c r="E75" s="1"/>
      <c r="F75" s="1"/>
      <c r="H75" s="1" t="s">
        <v>54</v>
      </c>
      <c r="I75" s="18"/>
      <c r="J75" s="13">
        <v>700</v>
      </c>
    </row>
    <row r="76" spans="1:10" ht="15.75" customHeight="1" x14ac:dyDescent="0.25">
      <c r="A76" s="1"/>
      <c r="B76" s="1"/>
      <c r="C76" s="1"/>
      <c r="D76" s="1"/>
      <c r="E76" s="1"/>
      <c r="F76" s="1"/>
      <c r="H76" s="1" t="s">
        <v>55</v>
      </c>
      <c r="I76" s="18" t="s">
        <v>111</v>
      </c>
      <c r="J76" s="13">
        <v>1250</v>
      </c>
    </row>
    <row r="77" spans="1:10" ht="15.75" customHeight="1" x14ac:dyDescent="0.25">
      <c r="A77" s="1"/>
      <c r="B77" s="1"/>
      <c r="C77" s="1"/>
      <c r="D77" s="1"/>
      <c r="E77" s="1"/>
      <c r="F77" s="1"/>
      <c r="H77" s="1" t="s">
        <v>21</v>
      </c>
      <c r="I77" s="18" t="s">
        <v>121</v>
      </c>
      <c r="J77" s="13">
        <f>7*135</f>
        <v>945</v>
      </c>
    </row>
    <row r="78" spans="1:10" ht="15.75" customHeight="1" x14ac:dyDescent="0.25">
      <c r="A78" s="1"/>
      <c r="B78" s="1"/>
      <c r="C78" s="1"/>
      <c r="D78" s="1"/>
      <c r="E78" s="1"/>
      <c r="F78" s="1"/>
      <c r="H78" s="1" t="s">
        <v>96</v>
      </c>
      <c r="I78" s="18" t="s">
        <v>97</v>
      </c>
      <c r="J78" s="13">
        <v>1750</v>
      </c>
    </row>
    <row r="79" spans="1:10" ht="15.75" customHeight="1" x14ac:dyDescent="0.25">
      <c r="A79" s="1"/>
      <c r="B79" s="1"/>
      <c r="C79" s="1"/>
      <c r="D79" s="1"/>
      <c r="E79" s="1"/>
      <c r="F79" s="1"/>
      <c r="H79" s="1" t="s">
        <v>56</v>
      </c>
      <c r="I79" s="18"/>
      <c r="J79" s="13">
        <v>250</v>
      </c>
    </row>
    <row r="80" spans="1:10" ht="15.75" customHeight="1" x14ac:dyDescent="0.25">
      <c r="A80" s="1"/>
      <c r="B80" s="1"/>
      <c r="C80" s="1"/>
      <c r="D80" s="1"/>
      <c r="E80" s="1"/>
      <c r="F80" s="1"/>
      <c r="H80" s="1" t="s">
        <v>57</v>
      </c>
      <c r="I80" s="18"/>
      <c r="J80" s="13">
        <v>250</v>
      </c>
    </row>
    <row r="81" spans="1:17" ht="15.75" customHeight="1" x14ac:dyDescent="0.25">
      <c r="A81" s="1"/>
      <c r="B81" s="1"/>
      <c r="C81" s="1"/>
      <c r="D81" s="1"/>
      <c r="E81" s="1"/>
      <c r="F81" s="1"/>
      <c r="H81" s="1" t="s">
        <v>58</v>
      </c>
      <c r="I81" s="18" t="s">
        <v>95</v>
      </c>
      <c r="J81" s="13">
        <v>500</v>
      </c>
    </row>
    <row r="82" spans="1:17" ht="15.75" customHeight="1" thickBot="1" x14ac:dyDescent="0.3">
      <c r="A82" s="1"/>
      <c r="B82" s="1"/>
      <c r="C82" s="1"/>
      <c r="D82" s="1"/>
      <c r="E82" s="1"/>
      <c r="F82" s="1"/>
      <c r="H82" s="1" t="s">
        <v>59</v>
      </c>
      <c r="I82" s="18"/>
      <c r="J82" s="14">
        <v>250</v>
      </c>
    </row>
    <row r="83" spans="1:17" ht="15.75" customHeight="1" thickBot="1" x14ac:dyDescent="0.3">
      <c r="A83" s="1"/>
      <c r="B83" s="1"/>
      <c r="C83" s="1"/>
      <c r="D83" s="1"/>
      <c r="E83" s="1"/>
      <c r="G83" s="1" t="s">
        <v>60</v>
      </c>
      <c r="H83" s="1"/>
      <c r="I83" s="18"/>
      <c r="J83" s="19">
        <f>SUM(J72:J82)</f>
        <v>7145</v>
      </c>
    </row>
    <row r="84" spans="1:17" ht="15.75" customHeight="1" x14ac:dyDescent="0.25">
      <c r="A84" s="1"/>
      <c r="B84" s="1"/>
      <c r="C84" s="1"/>
      <c r="D84" s="1"/>
      <c r="E84" s="1"/>
      <c r="G84" s="1" t="s">
        <v>61</v>
      </c>
      <c r="H84" s="1"/>
      <c r="I84" s="18"/>
      <c r="J84" s="2"/>
    </row>
    <row r="85" spans="1:17" ht="15.75" customHeight="1" x14ac:dyDescent="0.25">
      <c r="A85" s="1"/>
      <c r="B85" s="1"/>
      <c r="C85" s="1"/>
      <c r="D85" s="1"/>
      <c r="E85" s="1"/>
      <c r="F85" s="1"/>
      <c r="H85" s="1" t="s">
        <v>62</v>
      </c>
      <c r="I85" s="18"/>
      <c r="J85" s="2">
        <v>220</v>
      </c>
      <c r="O85" s="20"/>
      <c r="Q85" s="10"/>
    </row>
    <row r="86" spans="1:17" ht="15.75" customHeight="1" x14ac:dyDescent="0.25">
      <c r="A86" s="1"/>
      <c r="B86" s="1"/>
      <c r="C86" s="1"/>
      <c r="D86" s="1"/>
      <c r="E86" s="1"/>
      <c r="F86" s="1"/>
      <c r="H86" s="1" t="s">
        <v>63</v>
      </c>
      <c r="I86" s="18"/>
      <c r="J86" s="2">
        <v>200</v>
      </c>
      <c r="O86" s="20"/>
      <c r="Q86" s="10"/>
    </row>
    <row r="87" spans="1:17" ht="15.75" customHeight="1" x14ac:dyDescent="0.25">
      <c r="A87" s="1"/>
      <c r="B87" s="1"/>
      <c r="C87" s="1"/>
      <c r="D87" s="1"/>
      <c r="E87" s="1"/>
      <c r="F87" s="1"/>
      <c r="H87" s="1" t="s">
        <v>8</v>
      </c>
      <c r="I87" s="18" t="s">
        <v>101</v>
      </c>
      <c r="J87" s="2">
        <f>40*30</f>
        <v>1200</v>
      </c>
      <c r="O87" s="20"/>
      <c r="Q87" s="10"/>
    </row>
    <row r="88" spans="1:17" ht="15.75" customHeight="1" x14ac:dyDescent="0.25">
      <c r="A88" s="1"/>
      <c r="B88" s="1"/>
      <c r="C88" s="1"/>
      <c r="D88" s="1"/>
      <c r="E88" s="1"/>
      <c r="F88" s="1"/>
      <c r="H88" s="1" t="s">
        <v>64</v>
      </c>
      <c r="I88" s="18"/>
      <c r="J88" s="2">
        <v>500</v>
      </c>
      <c r="O88" s="20"/>
      <c r="Q88" s="10"/>
    </row>
    <row r="89" spans="1:17" ht="15.75" customHeight="1" x14ac:dyDescent="0.25">
      <c r="A89" s="1"/>
      <c r="B89" s="1"/>
      <c r="C89" s="1"/>
      <c r="D89" s="1"/>
      <c r="E89" s="1"/>
      <c r="F89" s="1"/>
      <c r="H89" s="1" t="s">
        <v>65</v>
      </c>
      <c r="I89" s="18" t="s">
        <v>137</v>
      </c>
      <c r="J89" s="2">
        <f>180*120</f>
        <v>21600</v>
      </c>
      <c r="O89" s="20"/>
      <c r="Q89" s="10"/>
    </row>
    <row r="90" spans="1:17" ht="15.75" customHeight="1" x14ac:dyDescent="0.25">
      <c r="A90" s="1"/>
      <c r="B90" s="1"/>
      <c r="C90" s="1"/>
      <c r="D90" s="1"/>
      <c r="E90" s="1"/>
      <c r="F90" s="1"/>
      <c r="H90" s="1" t="s">
        <v>66</v>
      </c>
      <c r="I90" s="18"/>
      <c r="J90" s="2">
        <v>200</v>
      </c>
      <c r="O90" s="20"/>
      <c r="Q90" s="10"/>
    </row>
    <row r="91" spans="1:17" ht="15.75" customHeight="1" x14ac:dyDescent="0.25">
      <c r="A91" s="1"/>
      <c r="B91" s="1"/>
      <c r="C91" s="1"/>
      <c r="D91" s="1"/>
      <c r="E91" s="1"/>
      <c r="F91" s="1"/>
      <c r="H91" s="1" t="s">
        <v>67</v>
      </c>
      <c r="I91" s="18"/>
      <c r="J91" s="2">
        <v>200</v>
      </c>
      <c r="O91" s="20"/>
      <c r="Q91" s="10"/>
    </row>
    <row r="92" spans="1:17" ht="15.75" customHeight="1" x14ac:dyDescent="0.25">
      <c r="A92" s="1"/>
      <c r="B92" s="1"/>
      <c r="C92" s="1"/>
      <c r="D92" s="1"/>
      <c r="E92" s="1"/>
      <c r="F92" s="1"/>
      <c r="H92" s="1" t="s">
        <v>68</v>
      </c>
      <c r="I92" s="18"/>
      <c r="J92" s="2">
        <v>300</v>
      </c>
      <c r="O92" s="20"/>
      <c r="Q92" s="10"/>
    </row>
    <row r="93" spans="1:17" ht="15.75" customHeight="1" x14ac:dyDescent="0.25">
      <c r="A93" s="1"/>
      <c r="B93" s="1"/>
      <c r="C93" s="1"/>
      <c r="D93" s="1"/>
      <c r="E93" s="1"/>
      <c r="F93" s="1"/>
      <c r="H93" s="1" t="s">
        <v>69</v>
      </c>
      <c r="I93" s="18"/>
      <c r="J93" s="2">
        <v>725</v>
      </c>
      <c r="O93" s="20"/>
      <c r="Q93" s="10"/>
    </row>
    <row r="94" spans="1:17" ht="15.75" customHeight="1" x14ac:dyDescent="0.25">
      <c r="A94" s="1"/>
      <c r="B94" s="1"/>
      <c r="C94" s="1"/>
      <c r="D94" s="1"/>
      <c r="E94" s="1"/>
      <c r="F94" s="1"/>
      <c r="H94" s="1" t="s">
        <v>70</v>
      </c>
      <c r="I94" s="18"/>
      <c r="J94" s="2">
        <v>300</v>
      </c>
      <c r="O94" s="20"/>
      <c r="Q94" s="10"/>
    </row>
    <row r="95" spans="1:17" ht="15.75" customHeight="1" x14ac:dyDescent="0.25">
      <c r="A95" s="1"/>
      <c r="B95" s="1"/>
      <c r="C95" s="1"/>
      <c r="D95" s="1"/>
      <c r="E95" s="1"/>
      <c r="F95" s="1"/>
      <c r="H95" s="1" t="s">
        <v>71</v>
      </c>
      <c r="I95" s="18"/>
      <c r="J95" s="2">
        <v>200</v>
      </c>
      <c r="O95" s="20"/>
      <c r="Q95" s="10"/>
    </row>
    <row r="96" spans="1:17" ht="15.75" customHeight="1" x14ac:dyDescent="0.25">
      <c r="A96" s="1"/>
      <c r="B96" s="1"/>
      <c r="C96" s="1"/>
      <c r="D96" s="1"/>
      <c r="E96" s="1"/>
      <c r="F96" s="1"/>
      <c r="H96" s="1" t="s">
        <v>72</v>
      </c>
      <c r="I96" s="18"/>
      <c r="J96" s="2">
        <v>100</v>
      </c>
      <c r="O96" s="20"/>
      <c r="Q96" s="10"/>
    </row>
    <row r="97" spans="1:17" ht="15.75" customHeight="1" x14ac:dyDescent="0.25">
      <c r="A97" s="1"/>
      <c r="B97" s="1"/>
      <c r="C97" s="1"/>
      <c r="D97" s="1"/>
      <c r="E97" s="1"/>
      <c r="F97" s="1"/>
      <c r="H97" s="1" t="s">
        <v>73</v>
      </c>
      <c r="I97" s="18"/>
      <c r="J97" s="2">
        <v>600</v>
      </c>
      <c r="O97" s="20"/>
      <c r="Q97" s="10"/>
    </row>
    <row r="98" spans="1:17" ht="15.75" customHeight="1" x14ac:dyDescent="0.25">
      <c r="A98" s="1"/>
      <c r="B98" s="1"/>
      <c r="C98" s="1"/>
      <c r="D98" s="1"/>
      <c r="E98" s="1"/>
      <c r="F98" s="1"/>
      <c r="H98" s="1" t="s">
        <v>74</v>
      </c>
      <c r="I98" s="18"/>
      <c r="J98" s="2">
        <v>1000</v>
      </c>
      <c r="O98" s="20"/>
      <c r="Q98" s="10"/>
    </row>
    <row r="99" spans="1:17" ht="15.75" customHeight="1" x14ac:dyDescent="0.25">
      <c r="A99" s="1"/>
      <c r="B99" s="1"/>
      <c r="C99" s="1"/>
      <c r="D99" s="1"/>
      <c r="E99" s="1"/>
      <c r="F99" s="1"/>
      <c r="H99" s="1" t="s">
        <v>75</v>
      </c>
      <c r="I99" s="18"/>
      <c r="J99" s="2">
        <v>1500</v>
      </c>
      <c r="O99" s="20"/>
      <c r="Q99" s="10"/>
    </row>
    <row r="100" spans="1:17" ht="15.75" customHeight="1" thickBot="1" x14ac:dyDescent="0.3">
      <c r="A100" s="1"/>
      <c r="B100" s="1"/>
      <c r="C100" s="1"/>
      <c r="D100" s="1"/>
      <c r="E100" s="1"/>
      <c r="F100" s="1"/>
      <c r="H100" s="1" t="s">
        <v>76</v>
      </c>
      <c r="I100" s="18"/>
      <c r="J100" s="14">
        <v>500</v>
      </c>
      <c r="O100" s="20"/>
      <c r="Q100" s="10"/>
    </row>
    <row r="101" spans="1:17" ht="15.75" customHeight="1" thickBot="1" x14ac:dyDescent="0.3">
      <c r="A101" s="1"/>
      <c r="B101" s="1"/>
      <c r="C101" s="1"/>
      <c r="D101" s="1"/>
      <c r="E101" s="1"/>
      <c r="G101" s="1" t="s">
        <v>77</v>
      </c>
      <c r="H101" s="1"/>
      <c r="I101" s="18"/>
      <c r="J101" s="15">
        <f>SUM(J85:J100)</f>
        <v>29345</v>
      </c>
      <c r="Q101" s="10"/>
    </row>
    <row r="102" spans="1:17" ht="15.75" customHeight="1" x14ac:dyDescent="0.25">
      <c r="A102" s="1"/>
      <c r="B102" s="1"/>
      <c r="C102" s="1"/>
      <c r="D102" s="1"/>
      <c r="F102" s="1" t="s">
        <v>115</v>
      </c>
      <c r="G102" s="1"/>
      <c r="H102" s="1"/>
      <c r="I102" s="18"/>
      <c r="J102" s="2"/>
    </row>
    <row r="103" spans="1:17" ht="15.75" customHeight="1" x14ac:dyDescent="0.25">
      <c r="A103" s="1"/>
      <c r="B103" s="1"/>
      <c r="C103" s="1"/>
      <c r="D103" s="1"/>
      <c r="E103" s="1"/>
      <c r="G103" s="1" t="s">
        <v>48</v>
      </c>
      <c r="H103" s="1"/>
      <c r="I103" s="18"/>
      <c r="J103" s="13">
        <v>1500</v>
      </c>
    </row>
    <row r="104" spans="1:17" ht="15.75" customHeight="1" thickBot="1" x14ac:dyDescent="0.3">
      <c r="A104" s="1"/>
      <c r="B104" s="1"/>
      <c r="C104" s="1"/>
      <c r="D104" s="1"/>
      <c r="E104" s="1"/>
      <c r="G104" s="1" t="s">
        <v>49</v>
      </c>
      <c r="H104" s="1"/>
      <c r="I104" s="18"/>
      <c r="J104" s="14">
        <v>1500</v>
      </c>
    </row>
    <row r="105" spans="1:17" ht="15.75" customHeight="1" thickBot="1" x14ac:dyDescent="0.3">
      <c r="A105" s="1"/>
      <c r="B105" s="1"/>
      <c r="C105" s="1"/>
      <c r="D105" s="1"/>
      <c r="F105" s="1" t="s">
        <v>116</v>
      </c>
      <c r="G105" s="1"/>
      <c r="H105" s="1"/>
      <c r="I105" s="18"/>
      <c r="J105" s="19">
        <f>SUM(J103:J104)</f>
        <v>3000</v>
      </c>
    </row>
    <row r="106" spans="1:17" ht="15.75" customHeight="1" thickBot="1" x14ac:dyDescent="0.3">
      <c r="A106" s="1"/>
      <c r="B106" s="1"/>
      <c r="C106" s="1"/>
      <c r="D106" s="1"/>
      <c r="F106" s="1" t="s">
        <v>117</v>
      </c>
      <c r="G106" s="1"/>
      <c r="H106" s="1"/>
      <c r="I106" s="18"/>
      <c r="J106" s="16">
        <f>SUM(J105,J101,J83)</f>
        <v>39490</v>
      </c>
    </row>
    <row r="107" spans="1:17" ht="15.75" customHeight="1" thickBot="1" x14ac:dyDescent="0.3">
      <c r="A107" s="1"/>
      <c r="B107" s="1"/>
      <c r="C107" s="1"/>
      <c r="E107" s="1" t="s">
        <v>78</v>
      </c>
      <c r="F107" s="1"/>
      <c r="G107" s="1"/>
      <c r="H107" s="1"/>
      <c r="I107" s="18"/>
      <c r="J107" s="15">
        <f>J106+J69+J56+J49+J40+J41</f>
        <v>62050</v>
      </c>
    </row>
    <row r="108" spans="1:17" ht="15.75" customHeight="1" x14ac:dyDescent="0.25">
      <c r="A108" s="1"/>
      <c r="D108" s="1" t="s">
        <v>79</v>
      </c>
      <c r="E108" s="1"/>
      <c r="F108" s="1"/>
      <c r="G108" s="1"/>
      <c r="H108" s="1"/>
      <c r="I108" s="18"/>
      <c r="J108" s="16">
        <f>J32-J107</f>
        <v>-10305</v>
      </c>
    </row>
    <row r="109" spans="1:17" ht="15.75" customHeight="1" x14ac:dyDescent="0.25">
      <c r="A109" s="1"/>
      <c r="B109" s="1"/>
      <c r="C109" s="1" t="s">
        <v>80</v>
      </c>
      <c r="D109" s="1"/>
      <c r="E109" s="1"/>
      <c r="F109" s="1"/>
      <c r="G109" s="1"/>
      <c r="H109" s="1"/>
      <c r="I109" s="18"/>
      <c r="J109" s="2"/>
    </row>
    <row r="110" spans="1:17" ht="15.75" customHeight="1" x14ac:dyDescent="0.25">
      <c r="A110" s="1"/>
      <c r="B110" s="1"/>
      <c r="C110" s="1"/>
      <c r="D110" s="1" t="s">
        <v>81</v>
      </c>
      <c r="E110" s="1"/>
      <c r="F110" s="1"/>
      <c r="G110" s="1"/>
      <c r="H110" s="1"/>
      <c r="I110" s="18"/>
      <c r="J110" s="22">
        <v>10305</v>
      </c>
    </row>
    <row r="111" spans="1:17" s="5" customFormat="1" ht="15.75" customHeight="1" thickBot="1" x14ac:dyDescent="0.25">
      <c r="B111" s="1"/>
      <c r="C111" s="1"/>
      <c r="D111" s="1"/>
      <c r="E111" s="1" t="s">
        <v>82</v>
      </c>
      <c r="F111" s="1"/>
      <c r="G111" s="1"/>
      <c r="H111" s="1"/>
      <c r="I111" s="18"/>
      <c r="J111" s="23">
        <f>J110+J108</f>
        <v>0</v>
      </c>
    </row>
    <row r="112" spans="1:17" ht="15.75" customHeight="1" thickTop="1" x14ac:dyDescent="0.25"/>
    <row r="113" spans="1:18" ht="15.75" customHeight="1" x14ac:dyDescent="0.25">
      <c r="A113" s="9" t="s">
        <v>126</v>
      </c>
    </row>
    <row r="114" spans="1:18" ht="15.75" customHeight="1" x14ac:dyDescent="0.25">
      <c r="B114" s="9" t="s">
        <v>139</v>
      </c>
    </row>
    <row r="116" spans="1:18" ht="15.75" customHeight="1" x14ac:dyDescent="0.25">
      <c r="B116" s="9" t="s">
        <v>134</v>
      </c>
    </row>
    <row r="117" spans="1:18" ht="15.75" customHeight="1" x14ac:dyDescent="0.25">
      <c r="C117" s="9" t="s">
        <v>127</v>
      </c>
      <c r="R117" s="20"/>
    </row>
    <row r="118" spans="1:18" ht="15.75" customHeight="1" x14ac:dyDescent="0.25">
      <c r="D118" s="9" t="s">
        <v>128</v>
      </c>
      <c r="R118" s="20"/>
    </row>
    <row r="119" spans="1:18" ht="15.75" customHeight="1" x14ac:dyDescent="0.25">
      <c r="D119" s="9" t="s">
        <v>129</v>
      </c>
      <c r="R119" s="20"/>
    </row>
    <row r="120" spans="1:18" ht="15.75" customHeight="1" x14ac:dyDescent="0.25">
      <c r="D120" s="9" t="s">
        <v>131</v>
      </c>
      <c r="R120" s="20"/>
    </row>
    <row r="121" spans="1:18" ht="15.75" customHeight="1" x14ac:dyDescent="0.25">
      <c r="D121" s="9" t="s">
        <v>130</v>
      </c>
    </row>
  </sheetData>
  <printOptions horizontalCentered="1"/>
  <pageMargins left="0.7" right="0.7" top="0.75" bottom="0.75" header="0.1" footer="0.3"/>
  <pageSetup scale="95" orientation="portrait" r:id="rId1"/>
  <headerFooter>
    <oddHeader xml:space="preserve">&amp;C&amp;"Arial,Bold"&amp;12 
Texas District Pilot International
&amp;14 Proposed Budget &amp;"Arial,Regular"&amp;10(with 2 Fall Councils)&amp;"Arial,Bold"&amp;14
&amp;10 July 2017 through June 2018
</oddHeader>
    <oddFooter>&amp;R&amp;"Arial,Bold"&amp;8 Page &amp;P of &amp;N</oddFooter>
  </headerFooter>
  <rowBreaks count="2" manualBreakCount="2">
    <brk id="41" max="16383" man="1"/>
    <brk id="83" max="16383" man="1"/>
  </rowBreaks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Proposed budget w 3 FCs</vt:lpstr>
      <vt:lpstr>Proposed budget w 2 FCs</vt:lpstr>
      <vt:lpstr>Sheet1</vt:lpstr>
      <vt:lpstr>'Proposed budget w 2 FCs'!Print_Titles</vt:lpstr>
      <vt:lpstr>'Proposed budget w 3 FCs'!Print_Titles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</dc:creator>
  <cp:lastModifiedBy>Ann</cp:lastModifiedBy>
  <cp:lastPrinted>2016-11-16T15:13:46Z</cp:lastPrinted>
  <dcterms:created xsi:type="dcterms:W3CDTF">2016-07-13T17:20:37Z</dcterms:created>
  <dcterms:modified xsi:type="dcterms:W3CDTF">2017-02-28T03:11:11Z</dcterms:modified>
</cp:coreProperties>
</file>